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315" windowWidth="14820" windowHeight="5850" tabRatio="438" firstSheet="3"/>
  </bookViews>
  <sheets>
    <sheet name="NIS" sheetId="1" r:id="rId1"/>
    <sheet name="cat lookups" sheetId="4" r:id="rId2"/>
    <sheet name="country of origin" sheetId="3" r:id="rId3"/>
    <sheet name="ITK" sheetId="5" r:id="rId4"/>
  </sheets>
  <definedNames>
    <definedName name="Categories">'cat lookups'!$C$3:$D$140</definedName>
    <definedName name="category">'cat lookups'!$A$3:$A$16</definedName>
    <definedName name="country">'country of origin'!$A$2:$A$230</definedName>
    <definedName name="itk2300205">ITK!$E$2:$E$3</definedName>
    <definedName name="itk2300206">ITK!$E$4</definedName>
    <definedName name="itk2300225">ITK!$E$5:$E$7</definedName>
    <definedName name="itk2300230">ITK!$E$8:$E$9</definedName>
    <definedName name="itk2300235">ITK!$E$10:$E$11</definedName>
    <definedName name="itk2300250">ITK!$E$12:$E$18</definedName>
    <definedName name="itk2300251">ITK!$E$19:$E$22</definedName>
    <definedName name="itk2300252">ITK!$E$23:$E$39</definedName>
    <definedName name="itk2300272">ITK!$E$40:$E$60</definedName>
    <definedName name="itk2300274">ITK!$E$61</definedName>
    <definedName name="itk2300280">ITK!$E$62:$E$65</definedName>
    <definedName name="itk2300281">ITK!$E$66</definedName>
    <definedName name="itk2300282">ITK!$E$67</definedName>
    <definedName name="itk2300299">ITK!$E$68:$E$123</definedName>
    <definedName name="itk2300310">ITK!$E$124:$E$130</definedName>
    <definedName name="itk2300315">ITK!$E$131:$E$134</definedName>
    <definedName name="itk2300315.">ITK!$E$131:$E$134</definedName>
    <definedName name="itk2300316">ITK!$E$135</definedName>
    <definedName name="itk2300317">ITK!$E$136:$E$137</definedName>
    <definedName name="itk2300345">ITK!$E$138:$E$142</definedName>
    <definedName name="itk2300365">ITK!$E$143:$E$155</definedName>
    <definedName name="itk2300375">ITK!$E$156:$E$159</definedName>
    <definedName name="itk2300376">ITK!$E$160</definedName>
    <definedName name="itk2300377">ITK!$E$161</definedName>
    <definedName name="itk2300380">ITK!$E$163:$E$164</definedName>
    <definedName name="itk2300391">ITK!$E$165</definedName>
    <definedName name="itk2300392">ITK!$E$166:$E$168</definedName>
    <definedName name="itk2300393">ITK!$E$169:$E$173</definedName>
    <definedName name="itk2300394">ITK!$E$174</definedName>
    <definedName name="itk2300395">ITK!$E$175:$E$178</definedName>
    <definedName name="itk2300399">ITK!$E$179:$E$185</definedName>
    <definedName name="itk2300410">ITK!$E$186:$E$190</definedName>
    <definedName name="itk2300415">ITK!$E$191:$E$192</definedName>
    <definedName name="itk2300420">ITK!$E$193:$E$199</definedName>
    <definedName name="itk2300425">ITK!$E$200:$E$206</definedName>
    <definedName name="itk2300435">ITK!$E$207:$E$208</definedName>
    <definedName name="itk2300445">ITK!$E$209</definedName>
    <definedName name="itk2300455">ITK!$E$210:$E$215</definedName>
    <definedName name="itk2300460">ITK!$E$216:$E$222</definedName>
    <definedName name="itk2300465">ITK!$E$223</definedName>
    <definedName name="itk2300470">ITK!$E$224:$E$230</definedName>
    <definedName name="itk2300480">ITK!$E$231:$E$232</definedName>
    <definedName name="itk2300482">ITK!$E$233:$E$235</definedName>
    <definedName name="itk2300489">ITK!$E$236:$E$249</definedName>
    <definedName name="itk2300499">ITK!$E$250:$E$273</definedName>
    <definedName name="itk2300510">ITK!$E$274:$E$276</definedName>
    <definedName name="itk2300515">ITK!$E$277:$E$282</definedName>
    <definedName name="itk2300516">ITK!$E$283</definedName>
    <definedName name="itk2300517">ITK!$E$284</definedName>
    <definedName name="itk2300520">ITK!$E$285</definedName>
    <definedName name="itk2300530">ITK!$E$286:$E$287</definedName>
    <definedName name="itk2300540">ITK!$E$288</definedName>
    <definedName name="itk2300543">ITK!$E$289</definedName>
    <definedName name="itk2300544">ITK!$E$290</definedName>
    <definedName name="itk2300545">ITK!$E$291</definedName>
    <definedName name="itk2300550">ITK!$E$292:$E$297</definedName>
    <definedName name="itk2300556">ITK!$E$298</definedName>
    <definedName name="itk2300597">ITK!$E$299</definedName>
    <definedName name="itk2300599">ITK!$E$300:$E$305</definedName>
    <definedName name="itk2300620">ITK!$E$306</definedName>
    <definedName name="itk2300625">ITK!$E$307:$E$308</definedName>
    <definedName name="itk2300627">ITK!$E$309:$E$314</definedName>
    <definedName name="itk2300635">ITK!$E$315:$E$320</definedName>
    <definedName name="itk2300640">ITK!$E$321:$E$386</definedName>
    <definedName name="itk2300645">ITK!$E$387:$E$393</definedName>
    <definedName name="itk2300650">ITK!$E$394:$E$406</definedName>
    <definedName name="itk2300655">ITK!$E$407:$E$412</definedName>
    <definedName name="itk2300660">ITK!$E$413:$E$465</definedName>
    <definedName name="itk2300805">ITK!$E$467</definedName>
    <definedName name="itk2300807">ITK!$E$468:$E$475</definedName>
    <definedName name="itk2300810">ITK!$E$476:$E$478</definedName>
    <definedName name="itk2300812">ITK!$E$479</definedName>
    <definedName name="itk2300815">ITK!$E$480:$E$490</definedName>
    <definedName name="itk2300820">ITK!$E$694:$E$747</definedName>
    <definedName name="itk2300825">ITK!$E$491:$E$492</definedName>
    <definedName name="itk2300880">ITK!$E$504:$E$652</definedName>
    <definedName name="itk2300882">ITK!$E$653</definedName>
    <definedName name="itk2300884">ITK!$E$654:$E$677</definedName>
    <definedName name="itk2300886">ITK!$E$678:$E$693</definedName>
    <definedName name="itk2301001">ITK!$E$748:$E$753</definedName>
    <definedName name="itk2301002">ITK!$E$754:$E$766</definedName>
    <definedName name="itk2301035">ITK!$E$767</definedName>
    <definedName name="itk2301040">ITK!$E$768:$E$770</definedName>
    <definedName name="itk2301050">ITK!$E$771:$E$772</definedName>
    <definedName name="itk2301305">ITK!$E$773:$E$782</definedName>
    <definedName name="itk2301340">ITK!$E$783:$E$794</definedName>
    <definedName name="itk2301345">ITK!$E$795:$E$800</definedName>
    <definedName name="itk2301360">ITK!$E$801:$E$805</definedName>
    <definedName name="itk2301380">ITK!$E$806:$E$812</definedName>
    <definedName name="itk2301405">ITK!$E$813</definedName>
    <definedName name="itk2301410">ITK!$E$814</definedName>
    <definedName name="itk2301415">ITK!$E$815:$E$817</definedName>
    <definedName name="itk2301490">ITK!$E$818:$E$826</definedName>
    <definedName name="itk2305415">ITK!$E$840:$E$865</definedName>
    <definedName name="itk2305420">ITK!$E$866:$E$888</definedName>
    <definedName name="itk2305430">ITK!$E$889:$E$904</definedName>
    <definedName name="itk2305435">ITK!$E$905:$E$913</definedName>
    <definedName name="itk2305440">ITK!$E$914:$E$918</definedName>
    <definedName name="itk2305445">ITK!$E$919:$E$924</definedName>
    <definedName name="itk2305450">ITK!$E$925:$E$927</definedName>
    <definedName name="itk2305455">ITK!$E$928:$E$931</definedName>
    <definedName name="itk2305465">ITK!$E$932:$E$940</definedName>
    <definedName name="itk2305470">ITK!$E$941:$E$950</definedName>
    <definedName name="itk2305499">ITK!$E$951:$E$959</definedName>
    <definedName name="SCaccessories">'cat lookups'!$E$3:$E$18</definedName>
    <definedName name="SCaudio">'cat lookups'!$E$72:$E$82</definedName>
    <definedName name="SCcameras">'cat lookups'!$E$19:$E$33</definedName>
    <definedName name="SCcomponents">'cat lookups'!$E$34:$E$51</definedName>
    <definedName name="SCcomputer">'cat lookups'!$E$66:$E$68</definedName>
    <definedName name="SCdesktop">'cat lookups'!$C$66:$C$66</definedName>
    <definedName name="SCentertainment">'cat lookups'!$E$83:$E$96</definedName>
    <definedName name="SClaptop">'cat lookups'!$E$67:$E$68</definedName>
    <definedName name="SCmonitors">'cat lookups'!$E$69:$E$70</definedName>
    <definedName name="SCperipherals">'cat lookups'!$E$52:$E$65</definedName>
    <definedName name="SCportable">'cat lookups'!$E$102:$E$110</definedName>
    <definedName name="SCproducts">'cat lookups'!$E$97:$E$101</definedName>
    <definedName name="SCsmallelectronics">'cat lookups'!$E$111:$E$125</definedName>
    <definedName name="SCsoho">'cat lookups'!$E$126:$E$139</definedName>
    <definedName name="SCuncategorized">'cat lookups'!$E$140</definedName>
    <definedName name="Subcategories">'cat lookups'!$E$3:$F$140</definedName>
    <definedName name="subcatlookup">'cat lookups'!$A$3:$B$16</definedName>
  </definedNames>
  <calcPr calcId="114210"/>
</workbook>
</file>

<file path=xl/calcChain.xml><?xml version="1.0" encoding="utf-8"?>
<calcChain xmlns="http://schemas.openxmlformats.org/spreadsheetml/2006/main">
  <c r="O4" i="4"/>
  <c r="O5"/>
  <c r="O6"/>
  <c r="O7"/>
  <c r="O8"/>
  <c r="O9"/>
  <c r="O10"/>
  <c r="O11"/>
  <c r="O12"/>
  <c r="O13"/>
  <c r="O14"/>
  <c r="O15"/>
  <c r="O16"/>
  <c r="O17"/>
  <c r="O18"/>
  <c r="O19"/>
  <c r="O20"/>
  <c r="O21"/>
  <c r="O22"/>
  <c r="O23"/>
  <c r="O24"/>
  <c r="O25"/>
  <c r="O26"/>
  <c r="O27"/>
  <c r="O28"/>
  <c r="O29"/>
  <c r="O30"/>
  <c r="O31"/>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R4"/>
  <c r="R5"/>
  <c r="R6"/>
  <c r="R7"/>
  <c r="R8"/>
  <c r="R9"/>
  <c r="R10"/>
  <c r="R11"/>
  <c r="R12"/>
  <c r="R13"/>
  <c r="R14"/>
  <c r="R15"/>
  <c r="R16"/>
  <c r="R17"/>
  <c r="R18"/>
  <c r="R19"/>
  <c r="R20"/>
  <c r="R21"/>
  <c r="R22"/>
  <c r="R23"/>
  <c r="R24"/>
  <c r="R25"/>
  <c r="R26"/>
  <c r="R27"/>
  <c r="R28"/>
  <c r="R29"/>
  <c r="R30"/>
  <c r="R31"/>
  <c r="R32"/>
  <c r="R33"/>
  <c r="R34"/>
  <c r="R35"/>
  <c r="R36"/>
  <c r="R37"/>
  <c r="R38"/>
  <c r="R39"/>
  <c r="R40"/>
  <c r="R41"/>
  <c r="R42"/>
  <c r="R43"/>
  <c r="R44"/>
  <c r="R45"/>
  <c r="R46"/>
  <c r="R47"/>
  <c r="R48"/>
  <c r="R49"/>
  <c r="R50"/>
  <c r="R51"/>
  <c r="R52"/>
  <c r="R53"/>
  <c r="R54"/>
  <c r="R55"/>
  <c r="R56"/>
  <c r="R57"/>
  <c r="R58"/>
  <c r="R59"/>
  <c r="R60"/>
  <c r="R61"/>
  <c r="R62"/>
  <c r="R63"/>
  <c r="R64"/>
  <c r="R65"/>
  <c r="R66"/>
  <c r="R67"/>
  <c r="R68"/>
  <c r="R69"/>
  <c r="R70"/>
  <c r="R71"/>
  <c r="R72"/>
  <c r="R73"/>
  <c r="R74"/>
  <c r="R75"/>
  <c r="R76"/>
  <c r="R77"/>
  <c r="R78"/>
  <c r="R79"/>
  <c r="R80"/>
  <c r="R81"/>
  <c r="R82"/>
  <c r="R83"/>
  <c r="R84"/>
  <c r="R85"/>
  <c r="R86"/>
  <c r="R87"/>
  <c r="R88"/>
  <c r="R89"/>
  <c r="R90"/>
  <c r="R91"/>
  <c r="R92"/>
  <c r="R93"/>
  <c r="R94"/>
  <c r="R95"/>
  <c r="R96"/>
  <c r="R97"/>
  <c r="R98"/>
  <c r="R99"/>
  <c r="R100"/>
  <c r="R101"/>
  <c r="R102"/>
  <c r="R103"/>
  <c r="R104"/>
  <c r="R105"/>
  <c r="R106"/>
  <c r="R107"/>
  <c r="R108"/>
  <c r="R109"/>
  <c r="R110"/>
  <c r="R111"/>
  <c r="R112"/>
  <c r="R113"/>
  <c r="R114"/>
  <c r="R115"/>
  <c r="R116"/>
  <c r="R117"/>
  <c r="R118"/>
  <c r="R119"/>
  <c r="R120"/>
  <c r="R121"/>
  <c r="R122"/>
  <c r="R123"/>
  <c r="R124"/>
  <c r="R125"/>
  <c r="R126"/>
  <c r="R127"/>
  <c r="R128"/>
  <c r="R129"/>
  <c r="R130"/>
  <c r="R131"/>
  <c r="R132"/>
  <c r="R133"/>
  <c r="R134"/>
  <c r="R135"/>
  <c r="T4"/>
  <c r="T5"/>
  <c r="T6"/>
  <c r="T7"/>
  <c r="T8"/>
  <c r="T9"/>
  <c r="T10"/>
  <c r="T11"/>
  <c r="T12"/>
  <c r="T13"/>
  <c r="T14"/>
  <c r="T15"/>
  <c r="T16"/>
  <c r="T17"/>
  <c r="T18"/>
  <c r="T19"/>
  <c r="T20"/>
  <c r="T21"/>
  <c r="T22"/>
  <c r="T23"/>
  <c r="T24"/>
  <c r="T25"/>
  <c r="T26"/>
  <c r="T27"/>
  <c r="T28"/>
  <c r="T29"/>
  <c r="T30"/>
  <c r="T31"/>
  <c r="T32"/>
  <c r="T33"/>
  <c r="T34"/>
  <c r="T35"/>
  <c r="T36"/>
  <c r="T37"/>
  <c r="T38"/>
  <c r="T39"/>
  <c r="T40"/>
  <c r="T41"/>
  <c r="T42"/>
  <c r="T43"/>
  <c r="T44"/>
  <c r="T45"/>
  <c r="T46"/>
  <c r="T47"/>
  <c r="T48"/>
  <c r="T49"/>
  <c r="T50"/>
  <c r="T51"/>
  <c r="T52"/>
  <c r="T53"/>
  <c r="T54"/>
  <c r="T55"/>
  <c r="T56"/>
  <c r="T57"/>
  <c r="T58"/>
  <c r="T59"/>
  <c r="T60"/>
  <c r="T61"/>
  <c r="T62"/>
  <c r="T63"/>
  <c r="T64"/>
  <c r="T65"/>
  <c r="T66"/>
  <c r="T67"/>
  <c r="T68"/>
  <c r="T69"/>
  <c r="T70"/>
  <c r="T71"/>
  <c r="T72"/>
  <c r="T73"/>
  <c r="T74"/>
  <c r="T75"/>
  <c r="T76"/>
  <c r="T77"/>
  <c r="T78"/>
  <c r="T79"/>
  <c r="T80"/>
  <c r="T81"/>
  <c r="T82"/>
  <c r="T83"/>
  <c r="T84"/>
  <c r="T85"/>
  <c r="T86"/>
  <c r="T87"/>
  <c r="T88"/>
  <c r="T89"/>
  <c r="T90"/>
  <c r="T91"/>
  <c r="T92"/>
  <c r="T93"/>
  <c r="T94"/>
  <c r="T95"/>
  <c r="T96"/>
  <c r="T97"/>
  <c r="T98"/>
  <c r="T99"/>
  <c r="T100"/>
  <c r="T101"/>
  <c r="T102"/>
  <c r="T103"/>
  <c r="T104"/>
  <c r="T105"/>
  <c r="T106"/>
  <c r="T107"/>
  <c r="T108"/>
  <c r="T109"/>
  <c r="T110"/>
  <c r="T111"/>
  <c r="T112"/>
  <c r="T113"/>
  <c r="T114"/>
  <c r="T115"/>
  <c r="T116"/>
  <c r="T117"/>
  <c r="T118"/>
  <c r="T119"/>
  <c r="T120"/>
  <c r="T121"/>
  <c r="T122"/>
  <c r="T123"/>
  <c r="T124"/>
  <c r="T125"/>
  <c r="T126"/>
  <c r="T127"/>
  <c r="T128"/>
  <c r="T129"/>
  <c r="T130"/>
  <c r="T131"/>
  <c r="T132"/>
  <c r="T133"/>
  <c r="T134"/>
  <c r="T135"/>
  <c r="T3"/>
  <c r="E127"/>
  <c r="E128"/>
  <c r="E129"/>
  <c r="E130"/>
  <c r="E131"/>
  <c r="E132"/>
  <c r="E133"/>
  <c r="E134"/>
  <c r="E135"/>
  <c r="E136"/>
  <c r="E137"/>
  <c r="E138"/>
  <c r="E139"/>
  <c r="E34"/>
  <c r="E35"/>
  <c r="E36"/>
  <c r="E37"/>
  <c r="E38"/>
  <c r="E39"/>
  <c r="E40"/>
  <c r="E41"/>
  <c r="E42"/>
  <c r="E43"/>
  <c r="E44"/>
  <c r="E45"/>
  <c r="E46"/>
  <c r="E47"/>
  <c r="E48"/>
  <c r="E49"/>
  <c r="E50"/>
  <c r="E51"/>
  <c r="E52"/>
  <c r="E53"/>
  <c r="E54"/>
  <c r="E55"/>
  <c r="E56"/>
  <c r="E57"/>
  <c r="E58"/>
  <c r="E59"/>
  <c r="E60"/>
  <c r="E61"/>
  <c r="E62"/>
  <c r="E63"/>
  <c r="E64"/>
  <c r="E65"/>
  <c r="E83"/>
  <c r="E84"/>
  <c r="E85"/>
  <c r="E86"/>
  <c r="E87"/>
  <c r="E88"/>
  <c r="E89"/>
  <c r="E90"/>
  <c r="E91"/>
  <c r="E92"/>
  <c r="E93"/>
  <c r="E94"/>
  <c r="E95"/>
  <c r="E96"/>
  <c r="E72"/>
  <c r="E73"/>
  <c r="E74"/>
  <c r="E75"/>
  <c r="E76"/>
  <c r="E77"/>
  <c r="E78"/>
  <c r="E79"/>
  <c r="E80"/>
  <c r="E81"/>
  <c r="E82"/>
  <c r="E19"/>
  <c r="E20"/>
  <c r="E21"/>
  <c r="E22"/>
  <c r="E23"/>
  <c r="E24"/>
  <c r="E25"/>
  <c r="E26"/>
  <c r="E27"/>
  <c r="E28"/>
  <c r="E29"/>
  <c r="E30"/>
  <c r="E31"/>
  <c r="E32"/>
  <c r="E33"/>
  <c r="E102"/>
  <c r="E103"/>
  <c r="E104"/>
  <c r="E105"/>
  <c r="E106"/>
  <c r="E107"/>
  <c r="E108"/>
  <c r="E109"/>
  <c r="E110"/>
  <c r="E111"/>
  <c r="E112"/>
  <c r="E113"/>
  <c r="E114"/>
  <c r="E115"/>
  <c r="E116"/>
  <c r="E117"/>
  <c r="E118"/>
  <c r="E119"/>
  <c r="E120"/>
  <c r="E121"/>
  <c r="E122"/>
  <c r="E123"/>
  <c r="E124"/>
  <c r="E97"/>
  <c r="E99"/>
  <c r="E101"/>
  <c r="E3"/>
  <c r="E5"/>
  <c r="E7"/>
  <c r="E9"/>
  <c r="E11"/>
  <c r="E13"/>
  <c r="E15"/>
  <c r="E17"/>
  <c r="R3"/>
  <c r="E126"/>
  <c r="M4"/>
  <c r="M5"/>
  <c r="M6"/>
  <c r="M7"/>
  <c r="M8"/>
  <c r="M9"/>
  <c r="M10"/>
  <c r="M11"/>
  <c r="M12"/>
  <c r="M13"/>
  <c r="M14"/>
  <c r="M15"/>
  <c r="M3"/>
  <c r="O3"/>
  <c r="K4"/>
  <c r="K5"/>
  <c r="K6"/>
  <c r="K7"/>
  <c r="K8"/>
  <c r="K9"/>
  <c r="K10"/>
  <c r="K11"/>
  <c r="K12"/>
  <c r="K13"/>
  <c r="K14"/>
  <c r="K15"/>
  <c r="K3"/>
  <c r="J100" i="1"/>
  <c r="J99"/>
  <c r="J98"/>
  <c r="J97"/>
  <c r="J96"/>
  <c r="J95"/>
  <c r="J94"/>
  <c r="J93"/>
  <c r="J92"/>
  <c r="J91"/>
  <c r="J90"/>
  <c r="J89"/>
  <c r="J88"/>
  <c r="J87"/>
  <c r="J86"/>
  <c r="J85"/>
  <c r="J84"/>
  <c r="J83"/>
  <c r="J82"/>
  <c r="J81"/>
  <c r="J80"/>
  <c r="J79"/>
  <c r="J78"/>
  <c r="J77"/>
  <c r="J76"/>
  <c r="J75"/>
  <c r="J74"/>
  <c r="J73"/>
  <c r="J72"/>
  <c r="J71"/>
  <c r="J70"/>
  <c r="J69"/>
  <c r="J68"/>
  <c r="J67"/>
  <c r="J66"/>
  <c r="J65"/>
  <c r="J64"/>
  <c r="J63"/>
  <c r="J62"/>
  <c r="J61"/>
  <c r="J60"/>
  <c r="J59"/>
  <c r="J58"/>
  <c r="J57"/>
  <c r="J56"/>
  <c r="J55"/>
  <c r="J54"/>
  <c r="J53"/>
  <c r="J52"/>
  <c r="J51"/>
  <c r="J50"/>
  <c r="J49"/>
  <c r="J48"/>
  <c r="J47"/>
  <c r="J46"/>
  <c r="J45"/>
  <c r="J44"/>
  <c r="J43"/>
  <c r="J42"/>
  <c r="J41"/>
  <c r="J40"/>
  <c r="J39"/>
  <c r="J38"/>
  <c r="J37"/>
  <c r="J36"/>
  <c r="J35"/>
  <c r="J34"/>
  <c r="J33"/>
  <c r="J32"/>
  <c r="J31"/>
  <c r="J30"/>
  <c r="J29"/>
  <c r="J28"/>
  <c r="J27"/>
  <c r="J26"/>
  <c r="J25"/>
  <c r="J24"/>
  <c r="J23"/>
  <c r="J22"/>
  <c r="J21"/>
  <c r="J20"/>
  <c r="J19"/>
  <c r="J18"/>
  <c r="J17"/>
  <c r="J16"/>
  <c r="J15"/>
  <c r="J14"/>
  <c r="J13"/>
  <c r="J12"/>
  <c r="J11"/>
  <c r="J10"/>
  <c r="J9"/>
  <c r="J8"/>
  <c r="J7"/>
  <c r="J6"/>
  <c r="J5"/>
  <c r="J4"/>
  <c r="CE5"/>
  <c r="CE6"/>
  <c r="CE7"/>
  <c r="CE8"/>
  <c r="CE9"/>
  <c r="CE10"/>
  <c r="CE11"/>
  <c r="CE12"/>
  <c r="CE13"/>
  <c r="CE14"/>
  <c r="CE15"/>
  <c r="CE16"/>
  <c r="CE17"/>
  <c r="CE18"/>
  <c r="CE19"/>
  <c r="CE20"/>
  <c r="CE21"/>
  <c r="CE22"/>
  <c r="CE23"/>
  <c r="CE24"/>
  <c r="CE25"/>
  <c r="CE26"/>
  <c r="CE27"/>
  <c r="CE28"/>
  <c r="CE29"/>
  <c r="CE30"/>
  <c r="CE31"/>
  <c r="CE32"/>
  <c r="CE33"/>
  <c r="CE34"/>
  <c r="CE35"/>
  <c r="CE36"/>
  <c r="CE37"/>
  <c r="CE38"/>
  <c r="CE39"/>
  <c r="CE40"/>
  <c r="CE41"/>
  <c r="CE42"/>
  <c r="CE43"/>
  <c r="CE44"/>
  <c r="CE45"/>
  <c r="CE46"/>
  <c r="CE47"/>
  <c r="CE48"/>
  <c r="CE49"/>
  <c r="CE50"/>
  <c r="CE51"/>
  <c r="CE52"/>
  <c r="CE53"/>
  <c r="CE54"/>
  <c r="CE55"/>
  <c r="CE56"/>
  <c r="CE57"/>
  <c r="CE58"/>
  <c r="CE59"/>
  <c r="CE60"/>
  <c r="CE61"/>
  <c r="CE62"/>
  <c r="CE63"/>
  <c r="CE64"/>
  <c r="CE65"/>
  <c r="CE66"/>
  <c r="CE67"/>
  <c r="CE68"/>
  <c r="CE69"/>
  <c r="CE70"/>
  <c r="CE71"/>
  <c r="CE72"/>
  <c r="CE73"/>
  <c r="CE74"/>
  <c r="CE75"/>
  <c r="CE76"/>
  <c r="CE77"/>
  <c r="CE78"/>
  <c r="CE79"/>
  <c r="CE80"/>
  <c r="CE81"/>
  <c r="CE82"/>
  <c r="CE83"/>
  <c r="CE84"/>
  <c r="CE85"/>
  <c r="CE86"/>
  <c r="CE87"/>
  <c r="CE88"/>
  <c r="CE89"/>
  <c r="CE90"/>
  <c r="CE91"/>
  <c r="CE92"/>
  <c r="CE93"/>
  <c r="CE94"/>
  <c r="CE95"/>
  <c r="CE96"/>
  <c r="CE97"/>
  <c r="CE98"/>
  <c r="CE99"/>
  <c r="CE100"/>
  <c r="CE4"/>
  <c r="BP6"/>
  <c r="BP7"/>
  <c r="BP8"/>
  <c r="BP9"/>
  <c r="BP10"/>
  <c r="BP11"/>
  <c r="BP12"/>
  <c r="BP13"/>
  <c r="BP14"/>
  <c r="BP15"/>
  <c r="BP16"/>
  <c r="BP17"/>
  <c r="BP18"/>
  <c r="BP19"/>
  <c r="BP20"/>
  <c r="BP21"/>
  <c r="BP22"/>
  <c r="BP23"/>
  <c r="BP24"/>
  <c r="BP25"/>
  <c r="BP26"/>
  <c r="BP27"/>
  <c r="BP28"/>
  <c r="BP29"/>
  <c r="BP30"/>
  <c r="BP31"/>
  <c r="BP32"/>
  <c r="BP33"/>
  <c r="BP34"/>
  <c r="BP35"/>
  <c r="BP36"/>
  <c r="BP37"/>
  <c r="BP38"/>
  <c r="BP39"/>
  <c r="BP40"/>
  <c r="BP41"/>
  <c r="BP42"/>
  <c r="BP43"/>
  <c r="BP44"/>
  <c r="BP45"/>
  <c r="BP46"/>
  <c r="BP47"/>
  <c r="BP48"/>
  <c r="BP49"/>
  <c r="BP50"/>
  <c r="BP51"/>
  <c r="BP52"/>
  <c r="BP53"/>
  <c r="BP54"/>
  <c r="BP55"/>
  <c r="BP56"/>
  <c r="BP57"/>
  <c r="BP58"/>
  <c r="BP59"/>
  <c r="BP60"/>
  <c r="BP61"/>
  <c r="BP62"/>
  <c r="BP63"/>
  <c r="BP64"/>
  <c r="BP65"/>
  <c r="BP66"/>
  <c r="BP67"/>
  <c r="BP68"/>
  <c r="BP69"/>
  <c r="BP70"/>
  <c r="BP71"/>
  <c r="BP72"/>
  <c r="BP73"/>
  <c r="BP74"/>
  <c r="BP75"/>
  <c r="BP76"/>
  <c r="BP77"/>
  <c r="BP78"/>
  <c r="BP79"/>
  <c r="BP80"/>
  <c r="BP81"/>
  <c r="BP82"/>
  <c r="BP83"/>
  <c r="BP84"/>
  <c r="BP85"/>
  <c r="BP86"/>
  <c r="BP87"/>
  <c r="BP88"/>
  <c r="BP89"/>
  <c r="BP90"/>
  <c r="BP91"/>
  <c r="BP92"/>
  <c r="BP93"/>
  <c r="BP94"/>
  <c r="BP95"/>
  <c r="BP96"/>
  <c r="BP97"/>
  <c r="BP98"/>
  <c r="BP99"/>
  <c r="BO5"/>
  <c r="BN5"/>
  <c r="BO6"/>
  <c r="BO7"/>
  <c r="BO8"/>
  <c r="BO9"/>
  <c r="BO10"/>
  <c r="BO11"/>
  <c r="BO12"/>
  <c r="BO13"/>
  <c r="BO14"/>
  <c r="BO15"/>
  <c r="BO16"/>
  <c r="BO17"/>
  <c r="BO18"/>
  <c r="BO19"/>
  <c r="BO20"/>
  <c r="BO21"/>
  <c r="BO22"/>
  <c r="BO23"/>
  <c r="BO24"/>
  <c r="BO25"/>
  <c r="BO26"/>
  <c r="BO27"/>
  <c r="BO28"/>
  <c r="BO29"/>
  <c r="BO30"/>
  <c r="BO31"/>
  <c r="BO32"/>
  <c r="BO33"/>
  <c r="BO34"/>
  <c r="BO35"/>
  <c r="BO36"/>
  <c r="BO37"/>
  <c r="BO38"/>
  <c r="BO39"/>
  <c r="BO40"/>
  <c r="BO41"/>
  <c r="BO42"/>
  <c r="BO43"/>
  <c r="BO44"/>
  <c r="BO45"/>
  <c r="BO46"/>
  <c r="BO47"/>
  <c r="BO48"/>
  <c r="BO49"/>
  <c r="BO50"/>
  <c r="BO51"/>
  <c r="BO52"/>
  <c r="BO53"/>
  <c r="BO54"/>
  <c r="BO55"/>
  <c r="BO56"/>
  <c r="BO57"/>
  <c r="BO58"/>
  <c r="BO59"/>
  <c r="BO60"/>
  <c r="BO61"/>
  <c r="BO62"/>
  <c r="BO63"/>
  <c r="BO64"/>
  <c r="BO65"/>
  <c r="BO66"/>
  <c r="BO67"/>
  <c r="BO68"/>
  <c r="BO69"/>
  <c r="BO70"/>
  <c r="BO71"/>
  <c r="BO72"/>
  <c r="BO73"/>
  <c r="BO74"/>
  <c r="BO75"/>
  <c r="BO76"/>
  <c r="BO77"/>
  <c r="BO78"/>
  <c r="BO79"/>
  <c r="BO80"/>
  <c r="BO81"/>
  <c r="BO82"/>
  <c r="BO83"/>
  <c r="BO84"/>
  <c r="BO85"/>
  <c r="BO86"/>
  <c r="BO87"/>
  <c r="BO88"/>
  <c r="BO89"/>
  <c r="BO90"/>
  <c r="BO91"/>
  <c r="BO92"/>
  <c r="BO93"/>
  <c r="BO94"/>
  <c r="BO95"/>
  <c r="BO96"/>
  <c r="BO97"/>
  <c r="BO98"/>
  <c r="BO99"/>
  <c r="BO4"/>
  <c r="BN4"/>
  <c r="CO5"/>
  <c r="CO6"/>
  <c r="CO7"/>
  <c r="CO8"/>
  <c r="CO9"/>
  <c r="CO10"/>
  <c r="CO11"/>
  <c r="CO12"/>
  <c r="CO13"/>
  <c r="CO14"/>
  <c r="CO15"/>
  <c r="CO16"/>
  <c r="CO17"/>
  <c r="CO18"/>
  <c r="CO19"/>
  <c r="CO20"/>
  <c r="CO21"/>
  <c r="CO22"/>
  <c r="CO23"/>
  <c r="CO24"/>
  <c r="CO25"/>
  <c r="CO26"/>
  <c r="CO27"/>
  <c r="CO28"/>
  <c r="CO29"/>
  <c r="CO30"/>
  <c r="CO31"/>
  <c r="CO32"/>
  <c r="CO33"/>
  <c r="CO34"/>
  <c r="CO35"/>
  <c r="CO36"/>
  <c r="CO37"/>
  <c r="CO38"/>
  <c r="CO39"/>
  <c r="CO40"/>
  <c r="CO41"/>
  <c r="CO42"/>
  <c r="CO43"/>
  <c r="CO44"/>
  <c r="CO45"/>
  <c r="CO46"/>
  <c r="CO47"/>
  <c r="CO48"/>
  <c r="CO49"/>
  <c r="CO50"/>
  <c r="CO51"/>
  <c r="CO52"/>
  <c r="CO53"/>
  <c r="CO54"/>
  <c r="CO55"/>
  <c r="CO56"/>
  <c r="CO57"/>
  <c r="CO58"/>
  <c r="CO59"/>
  <c r="CO60"/>
  <c r="CO61"/>
  <c r="CO62"/>
  <c r="CO63"/>
  <c r="CO64"/>
  <c r="CO65"/>
  <c r="CO66"/>
  <c r="CO67"/>
  <c r="CO68"/>
  <c r="CO69"/>
  <c r="CO70"/>
  <c r="CO71"/>
  <c r="CO72"/>
  <c r="CO73"/>
  <c r="CO74"/>
  <c r="CO75"/>
  <c r="CO76"/>
  <c r="CO77"/>
  <c r="CO78"/>
  <c r="CO79"/>
  <c r="CO80"/>
  <c r="CO81"/>
  <c r="CO82"/>
  <c r="CO83"/>
  <c r="CO84"/>
  <c r="CO85"/>
  <c r="CO86"/>
  <c r="CO87"/>
  <c r="CO88"/>
  <c r="CO89"/>
  <c r="CO90"/>
  <c r="CO91"/>
  <c r="CO92"/>
  <c r="CO93"/>
  <c r="CO94"/>
  <c r="CO95"/>
  <c r="CO96"/>
  <c r="CO97"/>
  <c r="CO98"/>
  <c r="CO99"/>
  <c r="CO100"/>
  <c r="CO4"/>
  <c r="CA4"/>
  <c r="CN5"/>
  <c r="CN6"/>
  <c r="CN7"/>
  <c r="CN8"/>
  <c r="CN9"/>
  <c r="CN10"/>
  <c r="CN11"/>
  <c r="CN12"/>
  <c r="CN13"/>
  <c r="CN14"/>
  <c r="CN15"/>
  <c r="CN16"/>
  <c r="CN17"/>
  <c r="CN18"/>
  <c r="CN19"/>
  <c r="CN20"/>
  <c r="CN21"/>
  <c r="CN22"/>
  <c r="CN23"/>
  <c r="CN24"/>
  <c r="CN25"/>
  <c r="CN26"/>
  <c r="CN27"/>
  <c r="CN28"/>
  <c r="CN29"/>
  <c r="CN30"/>
  <c r="CN31"/>
  <c r="CN32"/>
  <c r="CN33"/>
  <c r="CN34"/>
  <c r="CN35"/>
  <c r="CN36"/>
  <c r="CN37"/>
  <c r="CN38"/>
  <c r="CN39"/>
  <c r="CN40"/>
  <c r="CN41"/>
  <c r="CN42"/>
  <c r="CN43"/>
  <c r="CN44"/>
  <c r="CN45"/>
  <c r="CN46"/>
  <c r="CN47"/>
  <c r="CN48"/>
  <c r="CN49"/>
  <c r="CN50"/>
  <c r="CN51"/>
  <c r="CN52"/>
  <c r="CN53"/>
  <c r="CN54"/>
  <c r="CN55"/>
  <c r="CN56"/>
  <c r="CN57"/>
  <c r="CN58"/>
  <c r="CN59"/>
  <c r="CN60"/>
  <c r="CN61"/>
  <c r="CN62"/>
  <c r="CN63"/>
  <c r="CN64"/>
  <c r="CN65"/>
  <c r="CN66"/>
  <c r="CN67"/>
  <c r="CN68"/>
  <c r="CN69"/>
  <c r="CN70"/>
  <c r="CN71"/>
  <c r="CN72"/>
  <c r="CN73"/>
  <c r="CN74"/>
  <c r="CN75"/>
  <c r="CN76"/>
  <c r="CN77"/>
  <c r="CN78"/>
  <c r="CN79"/>
  <c r="CN80"/>
  <c r="CN81"/>
  <c r="CN82"/>
  <c r="CN83"/>
  <c r="CN84"/>
  <c r="CN85"/>
  <c r="CN86"/>
  <c r="CN87"/>
  <c r="CN88"/>
  <c r="CN89"/>
  <c r="CN90"/>
  <c r="CN91"/>
  <c r="CN92"/>
  <c r="CN93"/>
  <c r="CN94"/>
  <c r="CN95"/>
  <c r="CN96"/>
  <c r="CN97"/>
  <c r="CN98"/>
  <c r="CN99"/>
  <c r="CN100"/>
  <c r="CN4"/>
  <c r="BN6"/>
  <c r="BN7"/>
  <c r="BN8"/>
  <c r="BN9"/>
  <c r="BN10"/>
  <c r="BN11"/>
  <c r="BN12"/>
  <c r="BN13"/>
  <c r="BN14"/>
  <c r="BN15"/>
  <c r="BN16"/>
  <c r="BN17"/>
  <c r="BN18"/>
  <c r="BN19"/>
  <c r="BN20"/>
  <c r="BN21"/>
  <c r="BN22"/>
  <c r="BN23"/>
  <c r="BN24"/>
  <c r="BN25"/>
  <c r="BN26"/>
  <c r="BN27"/>
  <c r="BN28"/>
  <c r="BN29"/>
  <c r="BN30"/>
  <c r="BN31"/>
  <c r="BN32"/>
  <c r="BN33"/>
  <c r="BN34"/>
  <c r="BN35"/>
  <c r="BN36"/>
  <c r="BN37"/>
  <c r="BN38"/>
  <c r="BN39"/>
  <c r="BN40"/>
  <c r="BN41"/>
  <c r="BN42"/>
  <c r="BN43"/>
  <c r="BN44"/>
  <c r="BN45"/>
  <c r="BN46"/>
  <c r="BN47"/>
  <c r="BN48"/>
  <c r="BN49"/>
  <c r="BN50"/>
  <c r="BN51"/>
  <c r="BN52"/>
  <c r="BN53"/>
  <c r="BN54"/>
  <c r="BN55"/>
  <c r="BN56"/>
  <c r="BN57"/>
  <c r="BN58"/>
  <c r="BN59"/>
  <c r="BN60"/>
  <c r="BN61"/>
  <c r="BN62"/>
  <c r="BN63"/>
  <c r="BN64"/>
  <c r="BN65"/>
  <c r="BN66"/>
  <c r="BN67"/>
  <c r="BN68"/>
  <c r="BN69"/>
  <c r="BN70"/>
  <c r="BN71"/>
  <c r="BN72"/>
  <c r="BN73"/>
  <c r="BN74"/>
  <c r="BN75"/>
  <c r="BN76"/>
  <c r="BN77"/>
  <c r="BN78"/>
  <c r="BN79"/>
  <c r="BN80"/>
  <c r="BN81"/>
  <c r="BN82"/>
  <c r="BN83"/>
  <c r="BN84"/>
  <c r="BN85"/>
  <c r="BN86"/>
  <c r="BN87"/>
  <c r="BN88"/>
  <c r="BN89"/>
  <c r="BN90"/>
  <c r="BN91"/>
  <c r="BN92"/>
  <c r="BN93"/>
  <c r="BN94"/>
  <c r="BN95"/>
  <c r="BN96"/>
  <c r="BN97"/>
  <c r="BN98"/>
  <c r="BN99"/>
  <c r="CM100"/>
  <c r="CL100"/>
  <c r="CK100"/>
  <c r="CJ100"/>
  <c r="CI100"/>
  <c r="CH100"/>
  <c r="CG100"/>
  <c r="CM99"/>
  <c r="CL99"/>
  <c r="CK99"/>
  <c r="CJ99"/>
  <c r="CI99"/>
  <c r="CH99"/>
  <c r="CG99"/>
  <c r="CM98"/>
  <c r="CL98"/>
  <c r="CK98"/>
  <c r="CJ98"/>
  <c r="CI98"/>
  <c r="CH98"/>
  <c r="CG98"/>
  <c r="CM97"/>
  <c r="CL97"/>
  <c r="CK97"/>
  <c r="CJ97"/>
  <c r="CI97"/>
  <c r="CH97"/>
  <c r="CG97"/>
  <c r="CM96"/>
  <c r="CL96"/>
  <c r="CK96"/>
  <c r="CJ96"/>
  <c r="CI96"/>
  <c r="CH96"/>
  <c r="CG96"/>
  <c r="CM95"/>
  <c r="CL95"/>
  <c r="CK95"/>
  <c r="CJ95"/>
  <c r="CI95"/>
  <c r="CH95"/>
  <c r="CG95"/>
  <c r="CM94"/>
  <c r="CL94"/>
  <c r="CK94"/>
  <c r="CJ94"/>
  <c r="CI94"/>
  <c r="CH94"/>
  <c r="CG94"/>
  <c r="CM93"/>
  <c r="CL93"/>
  <c r="CK93"/>
  <c r="CJ93"/>
  <c r="CI93"/>
  <c r="CH93"/>
  <c r="CG93"/>
  <c r="CM92"/>
  <c r="CL92"/>
  <c r="CK92"/>
  <c r="CJ92"/>
  <c r="CI92"/>
  <c r="CH92"/>
  <c r="CG92"/>
  <c r="CM91"/>
  <c r="CL91"/>
  <c r="CK91"/>
  <c r="CJ91"/>
  <c r="CI91"/>
  <c r="CH91"/>
  <c r="CG91"/>
  <c r="CM90"/>
  <c r="CL90"/>
  <c r="CK90"/>
  <c r="CJ90"/>
  <c r="CI90"/>
  <c r="CH90"/>
  <c r="CG90"/>
  <c r="CM89"/>
  <c r="CL89"/>
  <c r="CK89"/>
  <c r="CJ89"/>
  <c r="CI89"/>
  <c r="CH89"/>
  <c r="CG89"/>
  <c r="CM88"/>
  <c r="CL88"/>
  <c r="CK88"/>
  <c r="CJ88"/>
  <c r="CI88"/>
  <c r="CH88"/>
  <c r="CG88"/>
  <c r="CM87"/>
  <c r="CL87"/>
  <c r="CK87"/>
  <c r="CJ87"/>
  <c r="CI87"/>
  <c r="CH87"/>
  <c r="CG87"/>
  <c r="CM86"/>
  <c r="CL86"/>
  <c r="CK86"/>
  <c r="CJ86"/>
  <c r="CI86"/>
  <c r="CH86"/>
  <c r="CG86"/>
  <c r="CM85"/>
  <c r="CL85"/>
  <c r="CK85"/>
  <c r="CJ85"/>
  <c r="CI85"/>
  <c r="CH85"/>
  <c r="CG85"/>
  <c r="CM84"/>
  <c r="CL84"/>
  <c r="CK84"/>
  <c r="CJ84"/>
  <c r="CI84"/>
  <c r="CH84"/>
  <c r="CG84"/>
  <c r="CM83"/>
  <c r="CL83"/>
  <c r="CK83"/>
  <c r="CJ83"/>
  <c r="CI83"/>
  <c r="CH83"/>
  <c r="CG83"/>
  <c r="CM82"/>
  <c r="CL82"/>
  <c r="CK82"/>
  <c r="CJ82"/>
  <c r="CI82"/>
  <c r="CH82"/>
  <c r="CG82"/>
  <c r="CM81"/>
  <c r="CL81"/>
  <c r="CK81"/>
  <c r="CJ81"/>
  <c r="CI81"/>
  <c r="CH81"/>
  <c r="CG81"/>
  <c r="CM80"/>
  <c r="CL80"/>
  <c r="CK80"/>
  <c r="CJ80"/>
  <c r="CI80"/>
  <c r="CH80"/>
  <c r="CG80"/>
  <c r="CM79"/>
  <c r="CL79"/>
  <c r="CK79"/>
  <c r="CJ79"/>
  <c r="CI79"/>
  <c r="CH79"/>
  <c r="CG79"/>
  <c r="CM78"/>
  <c r="CL78"/>
  <c r="CK78"/>
  <c r="CJ78"/>
  <c r="CI78"/>
  <c r="CH78"/>
  <c r="CG78"/>
  <c r="CM77"/>
  <c r="CL77"/>
  <c r="CK77"/>
  <c r="CJ77"/>
  <c r="CI77"/>
  <c r="CH77"/>
  <c r="CG77"/>
  <c r="CM76"/>
  <c r="CL76"/>
  <c r="CK76"/>
  <c r="CJ76"/>
  <c r="CI76"/>
  <c r="CH76"/>
  <c r="CG76"/>
  <c r="CM75"/>
  <c r="CL75"/>
  <c r="CK75"/>
  <c r="CJ75"/>
  <c r="CI75"/>
  <c r="CH75"/>
  <c r="CG75"/>
  <c r="CM74"/>
  <c r="CL74"/>
  <c r="CK74"/>
  <c r="CJ74"/>
  <c r="CI74"/>
  <c r="CH74"/>
  <c r="CG74"/>
  <c r="CM73"/>
  <c r="CL73"/>
  <c r="CK73"/>
  <c r="CJ73"/>
  <c r="CI73"/>
  <c r="CH73"/>
  <c r="CG73"/>
  <c r="CM72"/>
  <c r="CL72"/>
  <c r="CK72"/>
  <c r="CJ72"/>
  <c r="CI72"/>
  <c r="CH72"/>
  <c r="CG72"/>
  <c r="CM71"/>
  <c r="CL71"/>
  <c r="CK71"/>
  <c r="CJ71"/>
  <c r="CI71"/>
  <c r="CH71"/>
  <c r="CG71"/>
  <c r="CM70"/>
  <c r="CL70"/>
  <c r="CK70"/>
  <c r="CJ70"/>
  <c r="CI70"/>
  <c r="CH70"/>
  <c r="CG70"/>
  <c r="CM69"/>
  <c r="CL69"/>
  <c r="CK69"/>
  <c r="CJ69"/>
  <c r="CI69"/>
  <c r="CH69"/>
  <c r="CG69"/>
  <c r="CM68"/>
  <c r="CL68"/>
  <c r="CK68"/>
  <c r="CJ68"/>
  <c r="CI68"/>
  <c r="CH68"/>
  <c r="CG68"/>
  <c r="CM67"/>
  <c r="CL67"/>
  <c r="CK67"/>
  <c r="CJ67"/>
  <c r="CI67"/>
  <c r="CH67"/>
  <c r="CG67"/>
  <c r="CM66"/>
  <c r="CL66"/>
  <c r="CK66"/>
  <c r="CJ66"/>
  <c r="CI66"/>
  <c r="CH66"/>
  <c r="CG66"/>
  <c r="CM65"/>
  <c r="CL65"/>
  <c r="CK65"/>
  <c r="CJ65"/>
  <c r="CI65"/>
  <c r="CH65"/>
  <c r="CG65"/>
  <c r="CM64"/>
  <c r="CL64"/>
  <c r="CK64"/>
  <c r="CJ64"/>
  <c r="CI64"/>
  <c r="CH64"/>
  <c r="CG64"/>
  <c r="CM63"/>
  <c r="CL63"/>
  <c r="CK63"/>
  <c r="CJ63"/>
  <c r="CI63"/>
  <c r="CH63"/>
  <c r="CG63"/>
  <c r="CM62"/>
  <c r="CL62"/>
  <c r="CK62"/>
  <c r="CJ62"/>
  <c r="CI62"/>
  <c r="CH62"/>
  <c r="CG62"/>
  <c r="CM61"/>
  <c r="CL61"/>
  <c r="CK61"/>
  <c r="CJ61"/>
  <c r="CI61"/>
  <c r="CH61"/>
  <c r="CG61"/>
  <c r="CM60"/>
  <c r="CL60"/>
  <c r="CK60"/>
  <c r="CJ60"/>
  <c r="CI60"/>
  <c r="CH60"/>
  <c r="CG60"/>
  <c r="CM59"/>
  <c r="CL59"/>
  <c r="CK59"/>
  <c r="CJ59"/>
  <c r="CI59"/>
  <c r="CH59"/>
  <c r="CG59"/>
  <c r="CM58"/>
  <c r="CL58"/>
  <c r="CK58"/>
  <c r="CJ58"/>
  <c r="CI58"/>
  <c r="CH58"/>
  <c r="CG58"/>
  <c r="CM57"/>
  <c r="CL57"/>
  <c r="CK57"/>
  <c r="CJ57"/>
  <c r="CI57"/>
  <c r="CH57"/>
  <c r="CG57"/>
  <c r="CM56"/>
  <c r="CL56"/>
  <c r="CK56"/>
  <c r="CJ56"/>
  <c r="CI56"/>
  <c r="CH56"/>
  <c r="CG56"/>
  <c r="CM55"/>
  <c r="CL55"/>
  <c r="CK55"/>
  <c r="CJ55"/>
  <c r="CI55"/>
  <c r="CH55"/>
  <c r="CG55"/>
  <c r="CM54"/>
  <c r="CL54"/>
  <c r="CK54"/>
  <c r="CJ54"/>
  <c r="CI54"/>
  <c r="CH54"/>
  <c r="CG54"/>
  <c r="CM53"/>
  <c r="CL53"/>
  <c r="CK53"/>
  <c r="CJ53"/>
  <c r="CI53"/>
  <c r="CH53"/>
  <c r="CG53"/>
  <c r="CM52"/>
  <c r="CL52"/>
  <c r="CK52"/>
  <c r="CJ52"/>
  <c r="CI52"/>
  <c r="CH52"/>
  <c r="CG52"/>
  <c r="CM51"/>
  <c r="CL51"/>
  <c r="CK51"/>
  <c r="CJ51"/>
  <c r="CI51"/>
  <c r="CH51"/>
  <c r="CG51"/>
  <c r="CM50"/>
  <c r="CL50"/>
  <c r="CK50"/>
  <c r="CJ50"/>
  <c r="CI50"/>
  <c r="CH50"/>
  <c r="CG50"/>
  <c r="CM49"/>
  <c r="CL49"/>
  <c r="CK49"/>
  <c r="CJ49"/>
  <c r="CI49"/>
  <c r="CH49"/>
  <c r="CG49"/>
  <c r="CM48"/>
  <c r="CL48"/>
  <c r="CK48"/>
  <c r="CJ48"/>
  <c r="CI48"/>
  <c r="CH48"/>
  <c r="CG48"/>
  <c r="CM47"/>
  <c r="CL47"/>
  <c r="CK47"/>
  <c r="CJ47"/>
  <c r="CI47"/>
  <c r="CH47"/>
  <c r="CG47"/>
  <c r="CM46"/>
  <c r="CL46"/>
  <c r="CK46"/>
  <c r="CJ46"/>
  <c r="CI46"/>
  <c r="CH46"/>
  <c r="CG46"/>
  <c r="CM45"/>
  <c r="CL45"/>
  <c r="CK45"/>
  <c r="CJ45"/>
  <c r="CI45"/>
  <c r="CH45"/>
  <c r="CG45"/>
  <c r="CM44"/>
  <c r="CL44"/>
  <c r="CK44"/>
  <c r="CJ44"/>
  <c r="CI44"/>
  <c r="CH44"/>
  <c r="CG44"/>
  <c r="CM43"/>
  <c r="CL43"/>
  <c r="CK43"/>
  <c r="CJ43"/>
  <c r="CI43"/>
  <c r="CH43"/>
  <c r="CG43"/>
  <c r="CM42"/>
  <c r="CL42"/>
  <c r="CK42"/>
  <c r="CJ42"/>
  <c r="CI42"/>
  <c r="CH42"/>
  <c r="CG42"/>
  <c r="CM41"/>
  <c r="CL41"/>
  <c r="CK41"/>
  <c r="CJ41"/>
  <c r="CI41"/>
  <c r="CH41"/>
  <c r="CG41"/>
  <c r="CM40"/>
  <c r="CL40"/>
  <c r="CK40"/>
  <c r="CJ40"/>
  <c r="CI40"/>
  <c r="CH40"/>
  <c r="CG40"/>
  <c r="CM39"/>
  <c r="CL39"/>
  <c r="CK39"/>
  <c r="CJ39"/>
  <c r="CI39"/>
  <c r="CH39"/>
  <c r="CG39"/>
  <c r="CM38"/>
  <c r="CL38"/>
  <c r="CK38"/>
  <c r="CJ38"/>
  <c r="CI38"/>
  <c r="CH38"/>
  <c r="CG38"/>
  <c r="CM37"/>
  <c r="CL37"/>
  <c r="CK37"/>
  <c r="CJ37"/>
  <c r="CI37"/>
  <c r="CH37"/>
  <c r="CG37"/>
  <c r="CM36"/>
  <c r="CL36"/>
  <c r="CK36"/>
  <c r="CJ36"/>
  <c r="CI36"/>
  <c r="CH36"/>
  <c r="CG36"/>
  <c r="CM35"/>
  <c r="CL35"/>
  <c r="CK35"/>
  <c r="CJ35"/>
  <c r="CI35"/>
  <c r="CH35"/>
  <c r="CG35"/>
  <c r="CM34"/>
  <c r="CL34"/>
  <c r="CK34"/>
  <c r="CJ34"/>
  <c r="CI34"/>
  <c r="CH34"/>
  <c r="CG34"/>
  <c r="CM33"/>
  <c r="CL33"/>
  <c r="CK33"/>
  <c r="CJ33"/>
  <c r="CI33"/>
  <c r="CH33"/>
  <c r="CG33"/>
  <c r="CM32"/>
  <c r="CL32"/>
  <c r="CK32"/>
  <c r="CJ32"/>
  <c r="CI32"/>
  <c r="CH32"/>
  <c r="CG32"/>
  <c r="CM31"/>
  <c r="CL31"/>
  <c r="CK31"/>
  <c r="CJ31"/>
  <c r="CI31"/>
  <c r="CH31"/>
  <c r="CG31"/>
  <c r="CM30"/>
  <c r="CL30"/>
  <c r="CK30"/>
  <c r="CJ30"/>
  <c r="CI30"/>
  <c r="CH30"/>
  <c r="CG30"/>
  <c r="CM29"/>
  <c r="CL29"/>
  <c r="CK29"/>
  <c r="CJ29"/>
  <c r="CI29"/>
  <c r="CH29"/>
  <c r="CG29"/>
  <c r="CM28"/>
  <c r="CL28"/>
  <c r="CK28"/>
  <c r="CJ28"/>
  <c r="CI28"/>
  <c r="CH28"/>
  <c r="CG28"/>
  <c r="CM27"/>
  <c r="CL27"/>
  <c r="CK27"/>
  <c r="CJ27"/>
  <c r="CI27"/>
  <c r="CH27"/>
  <c r="CG27"/>
  <c r="CM26"/>
  <c r="CL26"/>
  <c r="CK26"/>
  <c r="CJ26"/>
  <c r="CI26"/>
  <c r="CH26"/>
  <c r="CG26"/>
  <c r="CM25"/>
  <c r="CL25"/>
  <c r="CK25"/>
  <c r="CJ25"/>
  <c r="CI25"/>
  <c r="CH25"/>
  <c r="CG25"/>
  <c r="CM24"/>
  <c r="CL24"/>
  <c r="CK24"/>
  <c r="CJ24"/>
  <c r="CI24"/>
  <c r="CH24"/>
  <c r="CG24"/>
  <c r="CM23"/>
  <c r="CL23"/>
  <c r="CK23"/>
  <c r="CJ23"/>
  <c r="CI23"/>
  <c r="CH23"/>
  <c r="CG23"/>
  <c r="CM22"/>
  <c r="CL22"/>
  <c r="CK22"/>
  <c r="CJ22"/>
  <c r="CI22"/>
  <c r="CH22"/>
  <c r="CG22"/>
  <c r="CM21"/>
  <c r="CL21"/>
  <c r="CK21"/>
  <c r="CJ21"/>
  <c r="CI21"/>
  <c r="CH21"/>
  <c r="CG21"/>
  <c r="CM20"/>
  <c r="CL20"/>
  <c r="CK20"/>
  <c r="CJ20"/>
  <c r="CI20"/>
  <c r="CH20"/>
  <c r="CG20"/>
  <c r="CM19"/>
  <c r="CL19"/>
  <c r="CK19"/>
  <c r="CJ19"/>
  <c r="CI19"/>
  <c r="CH19"/>
  <c r="CG19"/>
  <c r="CM18"/>
  <c r="CL18"/>
  <c r="CK18"/>
  <c r="CJ18"/>
  <c r="CI18"/>
  <c r="CH18"/>
  <c r="CG18"/>
  <c r="CM17"/>
  <c r="CL17"/>
  <c r="CK17"/>
  <c r="CJ17"/>
  <c r="CI17"/>
  <c r="CH17"/>
  <c r="CG17"/>
  <c r="CM16"/>
  <c r="CL16"/>
  <c r="CK16"/>
  <c r="CJ16"/>
  <c r="CI16"/>
  <c r="CH16"/>
  <c r="CG16"/>
  <c r="CM15"/>
  <c r="CL15"/>
  <c r="CK15"/>
  <c r="CJ15"/>
  <c r="CI15"/>
  <c r="CH15"/>
  <c r="CG15"/>
  <c r="CM14"/>
  <c r="CL14"/>
  <c r="CK14"/>
  <c r="CJ14"/>
  <c r="CI14"/>
  <c r="CH14"/>
  <c r="CG14"/>
  <c r="CM13"/>
  <c r="CL13"/>
  <c r="CK13"/>
  <c r="CJ13"/>
  <c r="CI13"/>
  <c r="CH13"/>
  <c r="CG13"/>
  <c r="CM12"/>
  <c r="CL12"/>
  <c r="CK12"/>
  <c r="CJ12"/>
  <c r="CI12"/>
  <c r="CH12"/>
  <c r="CG12"/>
  <c r="CM11"/>
  <c r="CL11"/>
  <c r="CK11"/>
  <c r="CJ11"/>
  <c r="CI11"/>
  <c r="CH11"/>
  <c r="CG11"/>
  <c r="CM10"/>
  <c r="CL10"/>
  <c r="CK10"/>
  <c r="CJ10"/>
  <c r="CI10"/>
  <c r="CH10"/>
  <c r="CG10"/>
  <c r="CM9"/>
  <c r="CL9"/>
  <c r="CK9"/>
  <c r="CJ9"/>
  <c r="CI9"/>
  <c r="CH9"/>
  <c r="CG9"/>
  <c r="CM8"/>
  <c r="CL8"/>
  <c r="CK8"/>
  <c r="CJ8"/>
  <c r="CI8"/>
  <c r="CH8"/>
  <c r="CG8"/>
  <c r="CM7"/>
  <c r="CL7"/>
  <c r="CK7"/>
  <c r="CJ7"/>
  <c r="CI7"/>
  <c r="CH7"/>
  <c r="CG7"/>
  <c r="CM6"/>
  <c r="CL6"/>
  <c r="CK6"/>
  <c r="CJ6"/>
  <c r="CI6"/>
  <c r="CH6"/>
  <c r="CG6"/>
  <c r="CM5"/>
  <c r="CL5"/>
  <c r="CK5"/>
  <c r="CJ5"/>
  <c r="CI5"/>
  <c r="CH5"/>
  <c r="CG5"/>
  <c r="CF21"/>
  <c r="CF23"/>
  <c r="CF25"/>
  <c r="CF27"/>
  <c r="CF29"/>
  <c r="CF31"/>
  <c r="CF33"/>
  <c r="CF35"/>
  <c r="CF37"/>
  <c r="CF39"/>
  <c r="CF41"/>
  <c r="CF43"/>
  <c r="CF45"/>
  <c r="CF47"/>
  <c r="CF49"/>
  <c r="CF51"/>
  <c r="CF53"/>
  <c r="CF55"/>
  <c r="CF57"/>
  <c r="CF59"/>
  <c r="CF61"/>
  <c r="CF63"/>
  <c r="CF65"/>
  <c r="CF67"/>
  <c r="CF69"/>
  <c r="CF71"/>
  <c r="CF73"/>
  <c r="CF75"/>
  <c r="CF77"/>
  <c r="CF79"/>
  <c r="CF81"/>
  <c r="CF83"/>
  <c r="CF85"/>
  <c r="CF87"/>
  <c r="CF89"/>
  <c r="CF91"/>
  <c r="CF93"/>
  <c r="CF95"/>
  <c r="CF97"/>
  <c r="CF99"/>
  <c r="CM4"/>
  <c r="CL4"/>
  <c r="CK4"/>
  <c r="CJ4"/>
  <c r="CI4"/>
  <c r="CH4"/>
  <c r="CG4"/>
  <c r="CF100"/>
  <c r="CF98"/>
  <c r="CF96"/>
  <c r="CF94"/>
  <c r="CF92"/>
  <c r="CF90"/>
  <c r="CF88"/>
  <c r="CF86"/>
  <c r="CF84"/>
  <c r="CF82"/>
  <c r="CF80"/>
  <c r="CF78"/>
  <c r="CF76"/>
  <c r="CF74"/>
  <c r="CF72"/>
  <c r="CF70"/>
  <c r="CF68"/>
  <c r="CF66"/>
  <c r="CF64"/>
  <c r="CF62"/>
  <c r="CF60"/>
  <c r="CF58"/>
  <c r="CF56"/>
  <c r="CF54"/>
  <c r="CF52"/>
  <c r="CF50"/>
  <c r="CF48"/>
  <c r="CF46"/>
  <c r="CF44"/>
  <c r="CF42"/>
  <c r="CF40"/>
  <c r="CF38"/>
  <c r="CF36"/>
  <c r="CF34"/>
  <c r="CF32"/>
  <c r="CF30"/>
  <c r="CF28"/>
  <c r="CF26"/>
  <c r="CF24"/>
  <c r="CF22"/>
  <c r="CF20"/>
  <c r="CF19"/>
  <c r="CF18"/>
  <c r="CF17"/>
  <c r="CF16"/>
  <c r="CF15"/>
  <c r="CF14"/>
  <c r="CF13"/>
  <c r="CF12"/>
  <c r="CF11"/>
  <c r="CF10"/>
  <c r="CF9"/>
  <c r="CF8"/>
  <c r="CF7"/>
  <c r="CF6"/>
  <c r="CF5"/>
  <c r="CF4"/>
  <c r="CD4"/>
  <c r="BM5"/>
  <c r="BM6"/>
  <c r="BM7"/>
  <c r="BM8"/>
  <c r="BM9"/>
  <c r="BM10"/>
  <c r="BM11"/>
  <c r="BM12"/>
  <c r="BM13"/>
  <c r="BM14"/>
  <c r="BM15"/>
  <c r="BM16"/>
  <c r="BM17"/>
  <c r="BM18"/>
  <c r="BM19"/>
  <c r="BM20"/>
  <c r="BM21"/>
  <c r="BM22"/>
  <c r="BM23"/>
  <c r="BM24"/>
  <c r="BM25"/>
  <c r="BM26"/>
  <c r="BM27"/>
  <c r="BM28"/>
  <c r="BM29"/>
  <c r="BM30"/>
  <c r="BM31"/>
  <c r="BM32"/>
  <c r="BM33"/>
  <c r="BM34"/>
  <c r="BM35"/>
  <c r="BM36"/>
  <c r="BM37"/>
  <c r="BM38"/>
  <c r="BM39"/>
  <c r="BM40"/>
  <c r="BM41"/>
  <c r="BM42"/>
  <c r="BM43"/>
  <c r="BM44"/>
  <c r="BM45"/>
  <c r="BM46"/>
  <c r="BM47"/>
  <c r="BM48"/>
  <c r="BM49"/>
  <c r="BM50"/>
  <c r="BM51"/>
  <c r="BM52"/>
  <c r="BM53"/>
  <c r="BM54"/>
  <c r="BM55"/>
  <c r="BM56"/>
  <c r="BM57"/>
  <c r="BM58"/>
  <c r="BM59"/>
  <c r="BM60"/>
  <c r="BM61"/>
  <c r="BM62"/>
  <c r="BM63"/>
  <c r="BM64"/>
  <c r="BM65"/>
  <c r="BM66"/>
  <c r="BM67"/>
  <c r="BM68"/>
  <c r="BM69"/>
  <c r="BM70"/>
  <c r="BM71"/>
  <c r="BM72"/>
  <c r="BM73"/>
  <c r="BM74"/>
  <c r="BM75"/>
  <c r="BM76"/>
  <c r="BM77"/>
  <c r="BM78"/>
  <c r="BM79"/>
  <c r="BM80"/>
  <c r="BM81"/>
  <c r="BM82"/>
  <c r="BM83"/>
  <c r="BM84"/>
  <c r="BM85"/>
  <c r="BM86"/>
  <c r="BM87"/>
  <c r="BM88"/>
  <c r="BM89"/>
  <c r="BM90"/>
  <c r="BM91"/>
  <c r="BM92"/>
  <c r="BM93"/>
  <c r="BM94"/>
  <c r="BM95"/>
  <c r="BM96"/>
  <c r="BM97"/>
  <c r="BM98"/>
  <c r="BM99"/>
  <c r="BM100"/>
  <c r="BM4"/>
  <c r="CC5"/>
  <c r="CC6"/>
  <c r="CC7"/>
  <c r="CC8"/>
  <c r="CC9"/>
  <c r="CC10"/>
  <c r="CC11"/>
  <c r="CC12"/>
  <c r="CC13"/>
  <c r="CC14"/>
  <c r="CC15"/>
  <c r="CC16"/>
  <c r="CC17"/>
  <c r="CC18"/>
  <c r="CC19"/>
  <c r="CC20"/>
  <c r="CC21"/>
  <c r="CC22"/>
  <c r="CC23"/>
  <c r="CC24"/>
  <c r="CC25"/>
  <c r="CC26"/>
  <c r="CC27"/>
  <c r="CC28"/>
  <c r="CC29"/>
  <c r="CC30"/>
  <c r="CC31"/>
  <c r="CC32"/>
  <c r="CC33"/>
  <c r="CC34"/>
  <c r="CC35"/>
  <c r="CC36"/>
  <c r="CC37"/>
  <c r="CC38"/>
  <c r="CC39"/>
  <c r="CC40"/>
  <c r="CC41"/>
  <c r="CC42"/>
  <c r="CC43"/>
  <c r="CC44"/>
  <c r="CC45"/>
  <c r="CC46"/>
  <c r="CC47"/>
  <c r="CC48"/>
  <c r="CC49"/>
  <c r="CC50"/>
  <c r="CC51"/>
  <c r="CC52"/>
  <c r="CC53"/>
  <c r="CC54"/>
  <c r="CC55"/>
  <c r="CC56"/>
  <c r="CC57"/>
  <c r="CC58"/>
  <c r="CC59"/>
  <c r="CC60"/>
  <c r="CC61"/>
  <c r="CC62"/>
  <c r="CC63"/>
  <c r="CC64"/>
  <c r="CC65"/>
  <c r="CC66"/>
  <c r="CC67"/>
  <c r="CC68"/>
  <c r="CC69"/>
  <c r="CC70"/>
  <c r="CC71"/>
  <c r="CC72"/>
  <c r="CC73"/>
  <c r="CC74"/>
  <c r="CC75"/>
  <c r="CC76"/>
  <c r="CC77"/>
  <c r="CC78"/>
  <c r="CC79"/>
  <c r="CC80"/>
  <c r="CC81"/>
  <c r="CC82"/>
  <c r="CC83"/>
  <c r="CC84"/>
  <c r="CC85"/>
  <c r="CC86"/>
  <c r="CC87"/>
  <c r="CC88"/>
  <c r="CC89"/>
  <c r="CC90"/>
  <c r="CC91"/>
  <c r="CC92"/>
  <c r="CC93"/>
  <c r="CC94"/>
  <c r="CC95"/>
  <c r="CC96"/>
  <c r="CC97"/>
  <c r="CC98"/>
  <c r="CC99"/>
  <c r="CC100"/>
  <c r="CC4"/>
  <c r="BY5"/>
  <c r="BY6"/>
  <c r="BY7"/>
  <c r="BY8"/>
  <c r="BY9"/>
  <c r="BY10"/>
  <c r="BY11"/>
  <c r="BY12"/>
  <c r="BY13"/>
  <c r="BY14"/>
  <c r="BY15"/>
  <c r="BY16"/>
  <c r="BY17"/>
  <c r="BY18"/>
  <c r="BY19"/>
  <c r="BY20"/>
  <c r="BY21"/>
  <c r="BY22"/>
  <c r="BY23"/>
  <c r="BY24"/>
  <c r="BY25"/>
  <c r="BY26"/>
  <c r="BY27"/>
  <c r="BY28"/>
  <c r="BY29"/>
  <c r="BY30"/>
  <c r="BY31"/>
  <c r="BY32"/>
  <c r="BY33"/>
  <c r="BY34"/>
  <c r="BY35"/>
  <c r="BY36"/>
  <c r="BY37"/>
  <c r="BY38"/>
  <c r="BY39"/>
  <c r="BY40"/>
  <c r="BY41"/>
  <c r="BY42"/>
  <c r="BY43"/>
  <c r="BY44"/>
  <c r="BY45"/>
  <c r="BY46"/>
  <c r="BY47"/>
  <c r="BY48"/>
  <c r="BY49"/>
  <c r="BY50"/>
  <c r="BY51"/>
  <c r="BY52"/>
  <c r="BY53"/>
  <c r="BY54"/>
  <c r="BY55"/>
  <c r="BY56"/>
  <c r="BY57"/>
  <c r="BY58"/>
  <c r="BY59"/>
  <c r="BY60"/>
  <c r="BY61"/>
  <c r="BY62"/>
  <c r="BY63"/>
  <c r="BY64"/>
  <c r="BY65"/>
  <c r="BY66"/>
  <c r="BY67"/>
  <c r="BY68"/>
  <c r="BY69"/>
  <c r="BY70"/>
  <c r="BY71"/>
  <c r="BY72"/>
  <c r="BY73"/>
  <c r="BY74"/>
  <c r="BY75"/>
  <c r="BY76"/>
  <c r="BY77"/>
  <c r="BY78"/>
  <c r="BY79"/>
  <c r="BY80"/>
  <c r="BY81"/>
  <c r="BY82"/>
  <c r="BY83"/>
  <c r="BY84"/>
  <c r="BY85"/>
  <c r="BY86"/>
  <c r="BY87"/>
  <c r="BY88"/>
  <c r="BY89"/>
  <c r="BY90"/>
  <c r="BY91"/>
  <c r="BY92"/>
  <c r="BY93"/>
  <c r="BY94"/>
  <c r="BY95"/>
  <c r="BY96"/>
  <c r="BY97"/>
  <c r="BY98"/>
  <c r="BY99"/>
  <c r="BY100"/>
  <c r="BY4"/>
  <c r="BX4"/>
  <c r="BJ11"/>
  <c r="BJ12"/>
  <c r="BJ13"/>
  <c r="BJ14"/>
  <c r="BJ15"/>
  <c r="BJ16"/>
  <c r="BJ17"/>
  <c r="BJ18"/>
  <c r="BJ19"/>
  <c r="BJ20"/>
  <c r="BJ21"/>
  <c r="BJ22"/>
  <c r="BJ23"/>
  <c r="BJ24"/>
  <c r="BJ25"/>
  <c r="BJ26"/>
  <c r="BJ27"/>
  <c r="BJ28"/>
  <c r="BJ29"/>
  <c r="BJ30"/>
  <c r="BJ31"/>
  <c r="BJ32"/>
  <c r="BJ33"/>
  <c r="BJ34"/>
  <c r="BJ35"/>
  <c r="BJ36"/>
  <c r="BJ37"/>
  <c r="BJ38"/>
  <c r="BJ39"/>
  <c r="BJ40"/>
  <c r="BJ41"/>
  <c r="BJ42"/>
  <c r="BJ43"/>
  <c r="BJ44"/>
  <c r="BJ45"/>
  <c r="BJ46"/>
  <c r="BJ47"/>
  <c r="BJ48"/>
  <c r="BJ49"/>
  <c r="BJ50"/>
  <c r="BJ51"/>
  <c r="BJ52"/>
  <c r="BJ53"/>
  <c r="BJ54"/>
  <c r="BJ55"/>
  <c r="BJ56"/>
  <c r="BJ57"/>
  <c r="BJ58"/>
  <c r="BJ59"/>
  <c r="BJ60"/>
  <c r="BJ61"/>
  <c r="BJ62"/>
  <c r="BJ63"/>
  <c r="BJ64"/>
  <c r="BJ65"/>
  <c r="BJ66"/>
  <c r="BJ67"/>
  <c r="BJ68"/>
  <c r="BJ69"/>
  <c r="BJ70"/>
  <c r="BJ71"/>
  <c r="BJ72"/>
  <c r="BJ73"/>
  <c r="BJ74"/>
  <c r="BJ75"/>
  <c r="BJ76"/>
  <c r="BJ77"/>
  <c r="BJ78"/>
  <c r="BJ79"/>
  <c r="BJ80"/>
  <c r="BJ81"/>
  <c r="BJ82"/>
  <c r="BJ83"/>
  <c r="BJ84"/>
  <c r="BJ85"/>
  <c r="BJ86"/>
  <c r="BJ87"/>
  <c r="BJ88"/>
  <c r="BJ89"/>
  <c r="BJ90"/>
  <c r="BJ91"/>
  <c r="BJ92"/>
  <c r="BJ93"/>
  <c r="BJ94"/>
  <c r="BJ95"/>
  <c r="BJ96"/>
  <c r="BJ97"/>
  <c r="BJ98"/>
  <c r="BJ99"/>
  <c r="BJ100"/>
  <c r="BJ4"/>
  <c r="BI11"/>
  <c r="BI12"/>
  <c r="BI13"/>
  <c r="BI14"/>
  <c r="BI15"/>
  <c r="BI16"/>
  <c r="BI17"/>
  <c r="BI18"/>
  <c r="BI19"/>
  <c r="BI20"/>
  <c r="BI21"/>
  <c r="BI22"/>
  <c r="BI23"/>
  <c r="BI24"/>
  <c r="BI25"/>
  <c r="BI26"/>
  <c r="BI27"/>
  <c r="BI28"/>
  <c r="BI29"/>
  <c r="BI30"/>
  <c r="BI31"/>
  <c r="BI32"/>
  <c r="BI33"/>
  <c r="BI34"/>
  <c r="BI35"/>
  <c r="BI36"/>
  <c r="BI37"/>
  <c r="BI38"/>
  <c r="BI39"/>
  <c r="BI40"/>
  <c r="BI41"/>
  <c r="BI42"/>
  <c r="BI43"/>
  <c r="BI44"/>
  <c r="BI45"/>
  <c r="BI46"/>
  <c r="BI47"/>
  <c r="BI48"/>
  <c r="BI49"/>
  <c r="BI50"/>
  <c r="BI51"/>
  <c r="BI52"/>
  <c r="BI53"/>
  <c r="BI54"/>
  <c r="BI55"/>
  <c r="BI56"/>
  <c r="BI57"/>
  <c r="BI58"/>
  <c r="BI59"/>
  <c r="BI60"/>
  <c r="BI61"/>
  <c r="BI62"/>
  <c r="BI63"/>
  <c r="BI64"/>
  <c r="BI65"/>
  <c r="BI66"/>
  <c r="BI67"/>
  <c r="BI68"/>
  <c r="BI69"/>
  <c r="BI70"/>
  <c r="BI71"/>
  <c r="BI72"/>
  <c r="BI73"/>
  <c r="BI74"/>
  <c r="BI75"/>
  <c r="BI76"/>
  <c r="BI77"/>
  <c r="BI78"/>
  <c r="BI79"/>
  <c r="BI80"/>
  <c r="BI81"/>
  <c r="BI82"/>
  <c r="BI83"/>
  <c r="BI84"/>
  <c r="BI85"/>
  <c r="BI86"/>
  <c r="BI87"/>
  <c r="BI88"/>
  <c r="BI89"/>
  <c r="BI90"/>
  <c r="BI91"/>
  <c r="BI92"/>
  <c r="BI93"/>
  <c r="BI94"/>
  <c r="BI95"/>
  <c r="BI96"/>
  <c r="BI97"/>
  <c r="BI98"/>
  <c r="BI99"/>
  <c r="BI100"/>
  <c r="BI4"/>
  <c r="BR4"/>
  <c r="BC99"/>
  <c r="BC98"/>
  <c r="BC97"/>
  <c r="BC96"/>
  <c r="BC95"/>
  <c r="BC94"/>
  <c r="BC93"/>
  <c r="BC92"/>
  <c r="BC91"/>
  <c r="BC90"/>
  <c r="BC89"/>
  <c r="BC88"/>
  <c r="BC87"/>
  <c r="BC86"/>
  <c r="BC85"/>
  <c r="BC84"/>
  <c r="BC83"/>
  <c r="BC82"/>
  <c r="BC81"/>
  <c r="BC80"/>
  <c r="BC79"/>
  <c r="BC78"/>
  <c r="BC77"/>
  <c r="BC76"/>
  <c r="BC75"/>
  <c r="BC74"/>
  <c r="BC73"/>
  <c r="BC72"/>
  <c r="BC71"/>
  <c r="BC70"/>
  <c r="BC69"/>
  <c r="BC68"/>
  <c r="BC67"/>
  <c r="BC66"/>
  <c r="BC65"/>
  <c r="BC64"/>
  <c r="BC63"/>
  <c r="BC62"/>
  <c r="BC61"/>
  <c r="BC60"/>
  <c r="BC59"/>
  <c r="BC58"/>
  <c r="BC57"/>
  <c r="BC56"/>
  <c r="BC55"/>
  <c r="BC54"/>
  <c r="BC53"/>
  <c r="BC52"/>
  <c r="BC51"/>
  <c r="BC50"/>
  <c r="BC49"/>
  <c r="BC48"/>
  <c r="BC47"/>
  <c r="BC46"/>
  <c r="BC45"/>
  <c r="BC44"/>
  <c r="BC43"/>
  <c r="BC42"/>
  <c r="BC41"/>
  <c r="BC40"/>
  <c r="BC39"/>
  <c r="BC38"/>
  <c r="BC37"/>
  <c r="BC36"/>
  <c r="BC35"/>
  <c r="BC34"/>
  <c r="BC33"/>
  <c r="BC32"/>
  <c r="BC31"/>
  <c r="BC30"/>
  <c r="BC29"/>
  <c r="BC28"/>
  <c r="BC27"/>
  <c r="BC26"/>
  <c r="BC25"/>
  <c r="BC24"/>
  <c r="BC23"/>
  <c r="BC22"/>
  <c r="BC21"/>
  <c r="BC20"/>
  <c r="BC19"/>
  <c r="BC18"/>
  <c r="BC17"/>
  <c r="BC16"/>
  <c r="BC15"/>
  <c r="BC14"/>
  <c r="BC13"/>
  <c r="BC12"/>
  <c r="BC11"/>
  <c r="BC10"/>
  <c r="BC9"/>
  <c r="BC8"/>
  <c r="BC7"/>
  <c r="BC6"/>
  <c r="BC5"/>
  <c r="BC4"/>
  <c r="CD100"/>
  <c r="CD99"/>
  <c r="CD98"/>
  <c r="CD97"/>
  <c r="CD96"/>
  <c r="CD95"/>
  <c r="CD94"/>
  <c r="CD93"/>
  <c r="CD92"/>
  <c r="CD91"/>
  <c r="CD90"/>
  <c r="CD89"/>
  <c r="CD88"/>
  <c r="CD87"/>
  <c r="CD86"/>
  <c r="CD85"/>
  <c r="CD84"/>
  <c r="CD83"/>
  <c r="CD82"/>
  <c r="CD81"/>
  <c r="CD80"/>
  <c r="CD79"/>
  <c r="CD78"/>
  <c r="CD77"/>
  <c r="CD76"/>
  <c r="CD75"/>
  <c r="CD74"/>
  <c r="CD73"/>
  <c r="CD72"/>
  <c r="CD71"/>
  <c r="CD70"/>
  <c r="CD69"/>
  <c r="CD68"/>
  <c r="CD67"/>
  <c r="CD66"/>
  <c r="CD65"/>
  <c r="CD64"/>
  <c r="CD63"/>
  <c r="CD62"/>
  <c r="CD61"/>
  <c r="CD60"/>
  <c r="CD59"/>
  <c r="CD58"/>
  <c r="CD57"/>
  <c r="CD56"/>
  <c r="CD55"/>
  <c r="CD54"/>
  <c r="CD53"/>
  <c r="CD52"/>
  <c r="CD51"/>
  <c r="CD50"/>
  <c r="CD49"/>
  <c r="CD48"/>
  <c r="CD47"/>
  <c r="CD46"/>
  <c r="CD45"/>
  <c r="CD44"/>
  <c r="CD43"/>
  <c r="CD42"/>
  <c r="CD41"/>
  <c r="CD40"/>
  <c r="CD39"/>
  <c r="CD38"/>
  <c r="CD37"/>
  <c r="CD36"/>
  <c r="CD35"/>
  <c r="CD34"/>
  <c r="CD33"/>
  <c r="CD32"/>
  <c r="CD31"/>
  <c r="CD30"/>
  <c r="CD29"/>
  <c r="CD28"/>
  <c r="CD27"/>
  <c r="CD26"/>
  <c r="CD25"/>
  <c r="CD24"/>
  <c r="CD23"/>
  <c r="CD22"/>
  <c r="CD21"/>
  <c r="CD20"/>
  <c r="CD19"/>
  <c r="CD18"/>
  <c r="CD17"/>
  <c r="CD16"/>
  <c r="CD15"/>
  <c r="CD14"/>
  <c r="CD13"/>
  <c r="CD12"/>
  <c r="CD11"/>
  <c r="CD10"/>
  <c r="CD9"/>
  <c r="CD8"/>
  <c r="CD7"/>
  <c r="CD6"/>
  <c r="CD5"/>
  <c r="CB100"/>
  <c r="CB99"/>
  <c r="CB98"/>
  <c r="CB97"/>
  <c r="CB96"/>
  <c r="CB95"/>
  <c r="CB94"/>
  <c r="CB93"/>
  <c r="CB92"/>
  <c r="CB91"/>
  <c r="CB90"/>
  <c r="CB89"/>
  <c r="CB88"/>
  <c r="CB87"/>
  <c r="CB86"/>
  <c r="CB85"/>
  <c r="CB84"/>
  <c r="CB83"/>
  <c r="CB82"/>
  <c r="CB81"/>
  <c r="CB80"/>
  <c r="CB79"/>
  <c r="CB78"/>
  <c r="CB77"/>
  <c r="CB76"/>
  <c r="CB75"/>
  <c r="CB74"/>
  <c r="CB73"/>
  <c r="CB72"/>
  <c r="CB71"/>
  <c r="CB70"/>
  <c r="CB69"/>
  <c r="CB68"/>
  <c r="CB67"/>
  <c r="CB66"/>
  <c r="CB65"/>
  <c r="CB64"/>
  <c r="CB63"/>
  <c r="CB62"/>
  <c r="CB61"/>
  <c r="CB60"/>
  <c r="CB59"/>
  <c r="CB58"/>
  <c r="CB57"/>
  <c r="CB56"/>
  <c r="CB55"/>
  <c r="CB54"/>
  <c r="CB53"/>
  <c r="CB52"/>
  <c r="CB51"/>
  <c r="CB50"/>
  <c r="CB49"/>
  <c r="CB48"/>
  <c r="CB47"/>
  <c r="CB46"/>
  <c r="CB45"/>
  <c r="CB44"/>
  <c r="CB43"/>
  <c r="CB42"/>
  <c r="CB41"/>
  <c r="CB40"/>
  <c r="CB39"/>
  <c r="CB38"/>
  <c r="CB37"/>
  <c r="CB36"/>
  <c r="CB35"/>
  <c r="CB34"/>
  <c r="CB33"/>
  <c r="CB32"/>
  <c r="CB31"/>
  <c r="CB30"/>
  <c r="CB29"/>
  <c r="CB28"/>
  <c r="CB27"/>
  <c r="CB26"/>
  <c r="CB25"/>
  <c r="CB24"/>
  <c r="CB23"/>
  <c r="CB22"/>
  <c r="CB21"/>
  <c r="CB20"/>
  <c r="CB19"/>
  <c r="CB18"/>
  <c r="CB17"/>
  <c r="CB16"/>
  <c r="CB15"/>
  <c r="CB14"/>
  <c r="CB13"/>
  <c r="CB12"/>
  <c r="CB11"/>
  <c r="CB10"/>
  <c r="CB9"/>
  <c r="CB8"/>
  <c r="CB7"/>
  <c r="CB6"/>
  <c r="CB5"/>
  <c r="CB4"/>
  <c r="BQ99"/>
  <c r="BQ98"/>
  <c r="BQ97"/>
  <c r="BQ96"/>
  <c r="BQ95"/>
  <c r="BQ94"/>
  <c r="BQ93"/>
  <c r="BQ92"/>
  <c r="BQ91"/>
  <c r="BQ90"/>
  <c r="BQ89"/>
  <c r="BQ88"/>
  <c r="BQ87"/>
  <c r="BQ86"/>
  <c r="BQ85"/>
  <c r="BQ84"/>
  <c r="BQ83"/>
  <c r="BQ82"/>
  <c r="BQ81"/>
  <c r="BQ80"/>
  <c r="BQ79"/>
  <c r="BQ78"/>
  <c r="BQ77"/>
  <c r="BQ76"/>
  <c r="BQ75"/>
  <c r="BQ74"/>
  <c r="BQ73"/>
  <c r="BQ72"/>
  <c r="BQ71"/>
  <c r="BQ70"/>
  <c r="BQ69"/>
  <c r="BQ68"/>
  <c r="BQ67"/>
  <c r="BQ66"/>
  <c r="BQ65"/>
  <c r="BQ64"/>
  <c r="BQ63"/>
  <c r="BQ62"/>
  <c r="BQ61"/>
  <c r="BQ60"/>
  <c r="BQ59"/>
  <c r="BQ58"/>
  <c r="BQ57"/>
  <c r="BQ56"/>
  <c r="BQ55"/>
  <c r="BQ54"/>
  <c r="BQ53"/>
  <c r="BQ52"/>
  <c r="BQ51"/>
  <c r="BQ50"/>
  <c r="BQ49"/>
  <c r="BQ48"/>
  <c r="BQ47"/>
  <c r="BQ46"/>
  <c r="BQ45"/>
  <c r="BQ44"/>
  <c r="BQ43"/>
  <c r="BQ42"/>
  <c r="BQ41"/>
  <c r="BQ40"/>
  <c r="BQ39"/>
  <c r="BQ38"/>
  <c r="BQ37"/>
  <c r="BQ36"/>
  <c r="BQ35"/>
  <c r="BQ34"/>
  <c r="BQ33"/>
  <c r="BQ32"/>
  <c r="BQ31"/>
  <c r="BQ30"/>
  <c r="BQ29"/>
  <c r="BQ28"/>
  <c r="BQ27"/>
  <c r="BQ26"/>
  <c r="BQ25"/>
  <c r="BQ24"/>
  <c r="BQ23"/>
  <c r="BQ22"/>
  <c r="BQ21"/>
  <c r="BQ20"/>
  <c r="BQ19"/>
  <c r="BQ18"/>
  <c r="BQ17"/>
  <c r="BQ16"/>
  <c r="BQ15"/>
  <c r="BQ14"/>
  <c r="BQ13"/>
  <c r="BQ12"/>
  <c r="BQ11"/>
  <c r="BQ10"/>
  <c r="BQ9"/>
  <c r="BQ8"/>
  <c r="BQ7"/>
  <c r="BQ6"/>
  <c r="BQ5"/>
  <c r="CA100"/>
  <c r="BZ100"/>
  <c r="CA99"/>
  <c r="BZ99"/>
  <c r="CA98"/>
  <c r="BZ98"/>
  <c r="CA97"/>
  <c r="BZ97"/>
  <c r="CA96"/>
  <c r="BZ96"/>
  <c r="CA95"/>
  <c r="BZ95"/>
  <c r="CA94"/>
  <c r="BZ94"/>
  <c r="CA93"/>
  <c r="BZ93"/>
  <c r="CA92"/>
  <c r="BZ92"/>
  <c r="CA91"/>
  <c r="BZ91"/>
  <c r="CA90"/>
  <c r="BZ90"/>
  <c r="CA89"/>
  <c r="BZ89"/>
  <c r="CA88"/>
  <c r="BZ88"/>
  <c r="CA87"/>
  <c r="BZ87"/>
  <c r="CA86"/>
  <c r="BZ86"/>
  <c r="CA85"/>
  <c r="BZ85"/>
  <c r="CA84"/>
  <c r="BZ84"/>
  <c r="CA83"/>
  <c r="BZ83"/>
  <c r="CA82"/>
  <c r="BZ82"/>
  <c r="CA81"/>
  <c r="BZ81"/>
  <c r="CA80"/>
  <c r="BZ80"/>
  <c r="CA79"/>
  <c r="BZ79"/>
  <c r="CA78"/>
  <c r="BZ78"/>
  <c r="CA77"/>
  <c r="BZ77"/>
  <c r="CA76"/>
  <c r="BZ76"/>
  <c r="CA75"/>
  <c r="BZ75"/>
  <c r="CA74"/>
  <c r="BZ74"/>
  <c r="CA73"/>
  <c r="BZ73"/>
  <c r="CA72"/>
  <c r="BZ72"/>
  <c r="CA71"/>
  <c r="BZ71"/>
  <c r="CA70"/>
  <c r="BZ70"/>
  <c r="CA69"/>
  <c r="BZ69"/>
  <c r="CA68"/>
  <c r="BZ68"/>
  <c r="CA67"/>
  <c r="BZ67"/>
  <c r="CA66"/>
  <c r="BZ66"/>
  <c r="CA65"/>
  <c r="BZ65"/>
  <c r="CA64"/>
  <c r="BZ64"/>
  <c r="CA63"/>
  <c r="BZ63"/>
  <c r="CA62"/>
  <c r="BZ62"/>
  <c r="CA61"/>
  <c r="BZ61"/>
  <c r="CA60"/>
  <c r="BZ60"/>
  <c r="CA59"/>
  <c r="BZ59"/>
  <c r="CA58"/>
  <c r="BZ58"/>
  <c r="CA57"/>
  <c r="BZ57"/>
  <c r="CA56"/>
  <c r="BZ56"/>
  <c r="CA55"/>
  <c r="BZ55"/>
  <c r="CA54"/>
  <c r="BZ54"/>
  <c r="CA53"/>
  <c r="BZ53"/>
  <c r="CA52"/>
  <c r="BZ52"/>
  <c r="CA51"/>
  <c r="BZ51"/>
  <c r="CA50"/>
  <c r="BZ50"/>
  <c r="CA49"/>
  <c r="BZ49"/>
  <c r="CA48"/>
  <c r="BZ48"/>
  <c r="CA47"/>
  <c r="BZ47"/>
  <c r="CA46"/>
  <c r="BZ46"/>
  <c r="CA45"/>
  <c r="BZ45"/>
  <c r="CA44"/>
  <c r="BZ44"/>
  <c r="CA43"/>
  <c r="BZ43"/>
  <c r="CA42"/>
  <c r="BZ42"/>
  <c r="CA41"/>
  <c r="BZ41"/>
  <c r="CA40"/>
  <c r="BZ40"/>
  <c r="CA39"/>
  <c r="BZ39"/>
  <c r="CA38"/>
  <c r="BZ38"/>
  <c r="CA37"/>
  <c r="BZ37"/>
  <c r="CA36"/>
  <c r="BZ36"/>
  <c r="CA35"/>
  <c r="BZ35"/>
  <c r="CA34"/>
  <c r="BZ34"/>
  <c r="CA33"/>
  <c r="BZ33"/>
  <c r="CA32"/>
  <c r="BZ32"/>
  <c r="CA31"/>
  <c r="BZ31"/>
  <c r="CA30"/>
  <c r="BZ30"/>
  <c r="CA29"/>
  <c r="BZ29"/>
  <c r="CA28"/>
  <c r="BZ28"/>
  <c r="CA27"/>
  <c r="BZ27"/>
  <c r="CA26"/>
  <c r="BZ26"/>
  <c r="CA25"/>
  <c r="BZ25"/>
  <c r="CA24"/>
  <c r="BZ24"/>
  <c r="CA23"/>
  <c r="BZ23"/>
  <c r="CA22"/>
  <c r="BZ22"/>
  <c r="CA21"/>
  <c r="BZ21"/>
  <c r="CA20"/>
  <c r="BZ20"/>
  <c r="CA19"/>
  <c r="BZ19"/>
  <c r="CA18"/>
  <c r="BZ18"/>
  <c r="CA17"/>
  <c r="BZ17"/>
  <c r="CA16"/>
  <c r="BZ16"/>
  <c r="CA15"/>
  <c r="BZ15"/>
  <c r="CA14"/>
  <c r="BZ14"/>
  <c r="CA13"/>
  <c r="BZ13"/>
  <c r="CA12"/>
  <c r="BZ12"/>
  <c r="CA11"/>
  <c r="BZ11"/>
  <c r="CA10"/>
  <c r="BZ10"/>
  <c r="CA9"/>
  <c r="BZ9"/>
  <c r="CA8"/>
  <c r="BZ8"/>
  <c r="CA7"/>
  <c r="BZ7"/>
  <c r="CA6"/>
  <c r="BZ6"/>
  <c r="CA5"/>
  <c r="BZ5"/>
  <c r="BZ4"/>
  <c r="BX100"/>
  <c r="BX99"/>
  <c r="BX98"/>
  <c r="BX97"/>
  <c r="BX96"/>
  <c r="BX95"/>
  <c r="BX94"/>
  <c r="BX93"/>
  <c r="BX92"/>
  <c r="BX91"/>
  <c r="BX90"/>
  <c r="BX89"/>
  <c r="BX88"/>
  <c r="BX87"/>
  <c r="BX86"/>
  <c r="BX85"/>
  <c r="BX84"/>
  <c r="BX83"/>
  <c r="BX82"/>
  <c r="BX81"/>
  <c r="BX80"/>
  <c r="BX79"/>
  <c r="BX78"/>
  <c r="BX77"/>
  <c r="BX76"/>
  <c r="BX75"/>
  <c r="BX74"/>
  <c r="BX73"/>
  <c r="BX72"/>
  <c r="BX71"/>
  <c r="BX70"/>
  <c r="BX69"/>
  <c r="BX68"/>
  <c r="BX67"/>
  <c r="BX66"/>
  <c r="BX65"/>
  <c r="BX64"/>
  <c r="BX63"/>
  <c r="BX62"/>
  <c r="BX61"/>
  <c r="BX60"/>
  <c r="BX59"/>
  <c r="BX58"/>
  <c r="BX57"/>
  <c r="BX56"/>
  <c r="BX55"/>
  <c r="BX54"/>
  <c r="BX53"/>
  <c r="BX52"/>
  <c r="BX51"/>
  <c r="BX50"/>
  <c r="BX49"/>
  <c r="BX48"/>
  <c r="BX47"/>
  <c r="BX46"/>
  <c r="BX45"/>
  <c r="BX44"/>
  <c r="BX43"/>
  <c r="BX42"/>
  <c r="BX41"/>
  <c r="BX40"/>
  <c r="BX39"/>
  <c r="BX38"/>
  <c r="BX37"/>
  <c r="BX36"/>
  <c r="BX35"/>
  <c r="BX34"/>
  <c r="BX33"/>
  <c r="BX32"/>
  <c r="BX31"/>
  <c r="BX30"/>
  <c r="BX29"/>
  <c r="BX28"/>
  <c r="BX27"/>
  <c r="BX26"/>
  <c r="BX25"/>
  <c r="BX24"/>
  <c r="BX23"/>
  <c r="BX22"/>
  <c r="BX21"/>
  <c r="BX20"/>
  <c r="BX19"/>
  <c r="BX18"/>
  <c r="BX17"/>
  <c r="BX16"/>
  <c r="BX15"/>
  <c r="BX14"/>
  <c r="BX13"/>
  <c r="BX12"/>
  <c r="BX11"/>
  <c r="BX10"/>
  <c r="BX9"/>
  <c r="BX8"/>
  <c r="BX7"/>
  <c r="BX6"/>
  <c r="BX5"/>
  <c r="BW100"/>
  <c r="BV100"/>
  <c r="BW99"/>
  <c r="BV99"/>
  <c r="BW98"/>
  <c r="BV98"/>
  <c r="BW97"/>
  <c r="BV97"/>
  <c r="BW96"/>
  <c r="BV96"/>
  <c r="BW95"/>
  <c r="BV95"/>
  <c r="BW94"/>
  <c r="BV94"/>
  <c r="BW93"/>
  <c r="BV93"/>
  <c r="BW92"/>
  <c r="BV92"/>
  <c r="BW91"/>
  <c r="BV91"/>
  <c r="BW90"/>
  <c r="BV90"/>
  <c r="BW89"/>
  <c r="BV89"/>
  <c r="BW88"/>
  <c r="BV88"/>
  <c r="BW87"/>
  <c r="BV87"/>
  <c r="BW86"/>
  <c r="BV86"/>
  <c r="BW85"/>
  <c r="BV85"/>
  <c r="BW84"/>
  <c r="BV84"/>
  <c r="BW83"/>
  <c r="BV83"/>
  <c r="BW82"/>
  <c r="BV82"/>
  <c r="BW81"/>
  <c r="BV81"/>
  <c r="BW80"/>
  <c r="BV80"/>
  <c r="BW79"/>
  <c r="BV79"/>
  <c r="BW78"/>
  <c r="BV78"/>
  <c r="BW77"/>
  <c r="BV77"/>
  <c r="BW76"/>
  <c r="BV76"/>
  <c r="BW75"/>
  <c r="BV75"/>
  <c r="BW74"/>
  <c r="BV74"/>
  <c r="BW73"/>
  <c r="BV73"/>
  <c r="BW72"/>
  <c r="BV72"/>
  <c r="BW71"/>
  <c r="BV71"/>
  <c r="BW70"/>
  <c r="BV70"/>
  <c r="BW69"/>
  <c r="BV69"/>
  <c r="BW68"/>
  <c r="BV68"/>
  <c r="BW67"/>
  <c r="BV67"/>
  <c r="BW66"/>
  <c r="BV66"/>
  <c r="BW65"/>
  <c r="BV65"/>
  <c r="BW64"/>
  <c r="BV64"/>
  <c r="BW63"/>
  <c r="BV63"/>
  <c r="BW62"/>
  <c r="BV62"/>
  <c r="BW61"/>
  <c r="BV61"/>
  <c r="BW60"/>
  <c r="BV60"/>
  <c r="BW59"/>
  <c r="BV59"/>
  <c r="BW58"/>
  <c r="BV58"/>
  <c r="BW57"/>
  <c r="BV57"/>
  <c r="BW56"/>
  <c r="BV56"/>
  <c r="BW55"/>
  <c r="BV55"/>
  <c r="BW54"/>
  <c r="BV54"/>
  <c r="BW53"/>
  <c r="BV53"/>
  <c r="BW52"/>
  <c r="BV52"/>
  <c r="BW51"/>
  <c r="BV51"/>
  <c r="BW50"/>
  <c r="BV50"/>
  <c r="BW49"/>
  <c r="BV49"/>
  <c r="BW48"/>
  <c r="BV48"/>
  <c r="BW47"/>
  <c r="BV47"/>
  <c r="BW46"/>
  <c r="BV46"/>
  <c r="BW45"/>
  <c r="BV45"/>
  <c r="BW44"/>
  <c r="BV44"/>
  <c r="BW43"/>
  <c r="BV43"/>
  <c r="BW42"/>
  <c r="BV42"/>
  <c r="BW41"/>
  <c r="BV41"/>
  <c r="BW40"/>
  <c r="BV40"/>
  <c r="BW39"/>
  <c r="BV39"/>
  <c r="BW38"/>
  <c r="BV38"/>
  <c r="BW37"/>
  <c r="BV37"/>
  <c r="BW36"/>
  <c r="BV36"/>
  <c r="BW35"/>
  <c r="BV35"/>
  <c r="BW34"/>
  <c r="BV34"/>
  <c r="BW33"/>
  <c r="BV33"/>
  <c r="BW32"/>
  <c r="BV32"/>
  <c r="BW31"/>
  <c r="BV31"/>
  <c r="BW30"/>
  <c r="BV30"/>
  <c r="BW29"/>
  <c r="BV29"/>
  <c r="BW28"/>
  <c r="BV28"/>
  <c r="BW27"/>
  <c r="BV27"/>
  <c r="BW26"/>
  <c r="BV26"/>
  <c r="BW25"/>
  <c r="BV25"/>
  <c r="BW24"/>
  <c r="BV24"/>
  <c r="BW23"/>
  <c r="BV23"/>
  <c r="BW22"/>
  <c r="BV22"/>
  <c r="BW21"/>
  <c r="BV21"/>
  <c r="BW20"/>
  <c r="BV20"/>
  <c r="BW19"/>
  <c r="BV19"/>
  <c r="BW18"/>
  <c r="BV18"/>
  <c r="BW17"/>
  <c r="BV17"/>
  <c r="BW16"/>
  <c r="BV16"/>
  <c r="BW15"/>
  <c r="BV15"/>
  <c r="BW14"/>
  <c r="BV14"/>
  <c r="BW13"/>
  <c r="BV13"/>
  <c r="BW12"/>
  <c r="BV12"/>
  <c r="BW11"/>
  <c r="BV11"/>
  <c r="BW10"/>
  <c r="BV10"/>
  <c r="BW9"/>
  <c r="BV9"/>
  <c r="BW8"/>
  <c r="BV8"/>
  <c r="BW7"/>
  <c r="BV7"/>
  <c r="BW6"/>
  <c r="BV6"/>
  <c r="BW5"/>
  <c r="BV5"/>
  <c r="BW4"/>
  <c r="BV4"/>
  <c r="H99"/>
  <c r="H98"/>
  <c r="H97"/>
  <c r="H96"/>
  <c r="H95"/>
  <c r="H94"/>
  <c r="H93"/>
  <c r="H92"/>
  <c r="H91"/>
  <c r="H90"/>
  <c r="H89"/>
  <c r="H88"/>
  <c r="H87"/>
  <c r="H86"/>
  <c r="H85"/>
  <c r="H84"/>
  <c r="H83"/>
  <c r="H82"/>
  <c r="H81"/>
  <c r="H80"/>
  <c r="H79"/>
  <c r="H78"/>
  <c r="H77"/>
  <c r="H76"/>
  <c r="H75"/>
  <c r="H74"/>
  <c r="H73"/>
  <c r="H72"/>
  <c r="H71"/>
  <c r="H70"/>
  <c r="H69"/>
  <c r="H68"/>
  <c r="H67"/>
  <c r="H66"/>
  <c r="H65"/>
  <c r="H64"/>
  <c r="H63"/>
  <c r="H62"/>
  <c r="H61"/>
  <c r="H60"/>
  <c r="H59"/>
  <c r="H58"/>
  <c r="H57"/>
  <c r="H56"/>
  <c r="H55"/>
  <c r="H54"/>
  <c r="H53"/>
  <c r="H52"/>
  <c r="H51"/>
  <c r="H50"/>
  <c r="H49"/>
  <c r="H48"/>
  <c r="H47"/>
  <c r="H46"/>
  <c r="H45"/>
  <c r="H44"/>
  <c r="H43"/>
  <c r="H42"/>
  <c r="H41"/>
  <c r="H40"/>
  <c r="H39"/>
  <c r="H38"/>
  <c r="H37"/>
  <c r="H36"/>
  <c r="H35"/>
  <c r="H34"/>
  <c r="H33"/>
  <c r="H32"/>
  <c r="H31"/>
  <c r="H30"/>
  <c r="H29"/>
  <c r="H28"/>
  <c r="H27"/>
  <c r="H26"/>
  <c r="H25"/>
  <c r="H24"/>
  <c r="H23"/>
  <c r="H22"/>
  <c r="H21"/>
  <c r="H20"/>
  <c r="H19"/>
  <c r="H18"/>
  <c r="H17"/>
  <c r="H16"/>
  <c r="H15"/>
  <c r="H14"/>
  <c r="H13"/>
  <c r="H12"/>
  <c r="H11"/>
  <c r="H10"/>
  <c r="H9"/>
  <c r="H8"/>
  <c r="H7"/>
  <c r="H6"/>
  <c r="H5"/>
  <c r="BQ4"/>
  <c r="BU53"/>
  <c r="BU52"/>
  <c r="BU51"/>
  <c r="BU50"/>
  <c r="BU49"/>
  <c r="BU48"/>
  <c r="BU47"/>
  <c r="BU46"/>
  <c r="BU45"/>
  <c r="BU44"/>
  <c r="BU43"/>
  <c r="BU42"/>
  <c r="BU41"/>
  <c r="BU40"/>
  <c r="BU39"/>
  <c r="BU38"/>
  <c r="BU37"/>
  <c r="BU36"/>
  <c r="BU35"/>
  <c r="BU34"/>
  <c r="BU33"/>
  <c r="BU32"/>
  <c r="BU31"/>
  <c r="BU30"/>
  <c r="BU29"/>
  <c r="BU28"/>
  <c r="BU27"/>
  <c r="BU26"/>
  <c r="BU25"/>
  <c r="BU24"/>
  <c r="BU23"/>
  <c r="BU22"/>
  <c r="BU21"/>
  <c r="BU20"/>
  <c r="BU19"/>
  <c r="BU18"/>
  <c r="BU17"/>
  <c r="BU16"/>
  <c r="BU15"/>
  <c r="BU14"/>
  <c r="BU13"/>
  <c r="BU12"/>
  <c r="BU11"/>
  <c r="BU10"/>
  <c r="BU9"/>
  <c r="BU8"/>
  <c r="BU7"/>
  <c r="BU6"/>
  <c r="BU5"/>
  <c r="BU4"/>
  <c r="BT53"/>
  <c r="BS53"/>
  <c r="BR53"/>
  <c r="BT52"/>
  <c r="BS52"/>
  <c r="BR52"/>
  <c r="BT51"/>
  <c r="BS51"/>
  <c r="BR51"/>
  <c r="BT50"/>
  <c r="BS50"/>
  <c r="BR50"/>
  <c r="BT49"/>
  <c r="BS49"/>
  <c r="BR49"/>
  <c r="BT48"/>
  <c r="BS48"/>
  <c r="BR48"/>
  <c r="BT47"/>
  <c r="BS47"/>
  <c r="BR47"/>
  <c r="BT46"/>
  <c r="BS46"/>
  <c r="BR46"/>
  <c r="BT45"/>
  <c r="BS45"/>
  <c r="BR45"/>
  <c r="BT44"/>
  <c r="BS44"/>
  <c r="BR44"/>
  <c r="BT43"/>
  <c r="BS43"/>
  <c r="BR43"/>
  <c r="BT42"/>
  <c r="BS42"/>
  <c r="BR42"/>
  <c r="BT41"/>
  <c r="BS41"/>
  <c r="BR41"/>
  <c r="BT40"/>
  <c r="BS40"/>
  <c r="BR40"/>
  <c r="BT39"/>
  <c r="BS39"/>
  <c r="BR39"/>
  <c r="BT38"/>
  <c r="BS38"/>
  <c r="BR38"/>
  <c r="BT37"/>
  <c r="BS37"/>
  <c r="BR37"/>
  <c r="BT36"/>
  <c r="BS36"/>
  <c r="BR36"/>
  <c r="BT35"/>
  <c r="BS35"/>
  <c r="BR35"/>
  <c r="BT34"/>
  <c r="BS34"/>
  <c r="BR34"/>
  <c r="BT33"/>
  <c r="BS33"/>
  <c r="BR33"/>
  <c r="BT32"/>
  <c r="BS32"/>
  <c r="BR32"/>
  <c r="BT31"/>
  <c r="BS31"/>
  <c r="BR31"/>
  <c r="BT30"/>
  <c r="BS30"/>
  <c r="BR30"/>
  <c r="BT29"/>
  <c r="BS29"/>
  <c r="BR29"/>
  <c r="BT28"/>
  <c r="BS28"/>
  <c r="BR28"/>
  <c r="BT27"/>
  <c r="BS27"/>
  <c r="BR27"/>
  <c r="BT26"/>
  <c r="BS26"/>
  <c r="BR26"/>
  <c r="BT25"/>
  <c r="BS25"/>
  <c r="BR25"/>
  <c r="BT24"/>
  <c r="BS24"/>
  <c r="BR24"/>
  <c r="BT23"/>
  <c r="BS23"/>
  <c r="BR23"/>
  <c r="BT22"/>
  <c r="BS22"/>
  <c r="BR22"/>
  <c r="BT21"/>
  <c r="BS21"/>
  <c r="BR21"/>
  <c r="BT20"/>
  <c r="BS20"/>
  <c r="BR20"/>
  <c r="BT19"/>
  <c r="BS19"/>
  <c r="BR19"/>
  <c r="BT18"/>
  <c r="BS18"/>
  <c r="BR18"/>
  <c r="BT17"/>
  <c r="BS17"/>
  <c r="BR17"/>
  <c r="BT16"/>
  <c r="BS16"/>
  <c r="BR16"/>
  <c r="BT15"/>
  <c r="BS15"/>
  <c r="BR15"/>
  <c r="BT14"/>
  <c r="BS14"/>
  <c r="BR14"/>
  <c r="BT13"/>
  <c r="BS13"/>
  <c r="BR13"/>
  <c r="BT12"/>
  <c r="BS12"/>
  <c r="BR12"/>
  <c r="BT11"/>
  <c r="BS11"/>
  <c r="BR11"/>
  <c r="BT10"/>
  <c r="BS10"/>
  <c r="BR10"/>
  <c r="BT9"/>
  <c r="BS9"/>
  <c r="BR9"/>
  <c r="BT8"/>
  <c r="BS8"/>
  <c r="BR8"/>
  <c r="BT7"/>
  <c r="BS7"/>
  <c r="BR7"/>
  <c r="BT6"/>
  <c r="BS6"/>
  <c r="BR6"/>
  <c r="BT5"/>
  <c r="BS5"/>
  <c r="BR5"/>
  <c r="BT4"/>
  <c r="BS4"/>
  <c r="H4"/>
  <c r="S119" i="4"/>
  <c r="E125"/>
  <c r="E140"/>
  <c r="E100"/>
  <c r="E98"/>
  <c r="E18"/>
  <c r="E16"/>
  <c r="E14"/>
  <c r="E12"/>
  <c r="E10"/>
  <c r="E8"/>
  <c r="E6"/>
  <c r="E4"/>
  <c r="S5"/>
  <c r="S9"/>
  <c r="S13"/>
  <c r="S17"/>
  <c r="S21"/>
  <c r="S25"/>
  <c r="S29"/>
  <c r="S33"/>
  <c r="S37"/>
  <c r="S41"/>
  <c r="S45"/>
  <c r="S49"/>
  <c r="S53"/>
  <c r="S57"/>
  <c r="S61"/>
  <c r="S65"/>
  <c r="S69"/>
  <c r="S73"/>
  <c r="S77"/>
  <c r="S81"/>
  <c r="S85"/>
  <c r="S89"/>
  <c r="S93"/>
  <c r="S97"/>
  <c r="S101"/>
  <c r="S105"/>
  <c r="S109"/>
  <c r="S113"/>
  <c r="S117"/>
  <c r="S121"/>
  <c r="S125"/>
  <c r="S129"/>
  <c r="S133"/>
  <c r="S4"/>
  <c r="S6"/>
  <c r="S8"/>
  <c r="S10"/>
  <c r="S12"/>
  <c r="S14"/>
  <c r="S16"/>
  <c r="S18"/>
  <c r="S20"/>
  <c r="S22"/>
  <c r="S24"/>
  <c r="S26"/>
  <c r="S28"/>
  <c r="S30"/>
  <c r="S32"/>
  <c r="S34"/>
  <c r="S36"/>
  <c r="S38"/>
  <c r="S40"/>
  <c r="S42"/>
  <c r="S44"/>
  <c r="S46"/>
  <c r="S48"/>
  <c r="S50"/>
  <c r="S52"/>
  <c r="S54"/>
  <c r="S56"/>
  <c r="S58"/>
  <c r="S60"/>
  <c r="S62"/>
  <c r="S64"/>
  <c r="S66"/>
  <c r="S68"/>
  <c r="S70"/>
  <c r="S72"/>
  <c r="S74"/>
  <c r="S76"/>
  <c r="S78"/>
  <c r="S80"/>
  <c r="S82"/>
  <c r="S84"/>
  <c r="S86"/>
  <c r="S88"/>
  <c r="S90"/>
  <c r="S92"/>
  <c r="S94"/>
  <c r="S96"/>
  <c r="S98"/>
  <c r="S100"/>
  <c r="S102"/>
  <c r="S104"/>
  <c r="S106"/>
  <c r="S108"/>
  <c r="S110"/>
  <c r="S112"/>
  <c r="S114"/>
  <c r="S116"/>
  <c r="S118"/>
  <c r="S120"/>
  <c r="S122"/>
  <c r="S124"/>
  <c r="S126"/>
  <c r="S128"/>
  <c r="S130"/>
  <c r="S132"/>
  <c r="S134"/>
  <c r="S3"/>
  <c r="S7"/>
  <c r="S11"/>
  <c r="S15"/>
  <c r="S19"/>
  <c r="S23"/>
  <c r="S27"/>
  <c r="S31"/>
  <c r="S35"/>
  <c r="S39"/>
  <c r="S43"/>
  <c r="S47"/>
  <c r="S51"/>
  <c r="S55"/>
  <c r="S59"/>
  <c r="S63"/>
  <c r="S67"/>
  <c r="S71"/>
  <c r="S75"/>
  <c r="S79"/>
  <c r="S83"/>
  <c r="S87"/>
  <c r="S91"/>
  <c r="S95"/>
  <c r="S99"/>
  <c r="S103"/>
  <c r="S107"/>
  <c r="S111"/>
  <c r="S115"/>
  <c r="S123"/>
  <c r="S127"/>
  <c r="S131"/>
  <c r="S135"/>
  <c r="BP4" i="1"/>
  <c r="BP5"/>
</calcChain>
</file>

<file path=xl/sharedStrings.xml><?xml version="1.0" encoding="utf-8"?>
<sst xmlns="http://schemas.openxmlformats.org/spreadsheetml/2006/main" count="5975" uniqueCount="2759">
  <si>
    <t>Scan business cards, receipts, plastic ID cards, checks, photos and documents up to legal size</t>
  </si>
  <si>
    <t>Scan two-sided documents in a single pass; up to 8 images per minute</t>
  </si>
  <si>
    <t>Powered by ABBYY FineReader® Technology for Unmatched Accuracy</t>
  </si>
  <si>
    <t>Includes BulletScan Manager, NewSoft Presto! PageManager, and  Presto! BizCard Reader apps for increased productivity</t>
  </si>
  <si>
    <t>Fits right on your desk and in your briefcase - ideal for executives on-the-go or needing flexibility</t>
  </si>
  <si>
    <t xml:space="preserve">2 Scanners in 1
For the first time, both mobile professionals as well as office workers, have a single scanner that serves their primary and secondary requirements for serious scanning. The BulletScan S300 scans business cards, receipts, ID cards, photos or documents up to legal-size.
When the BulletScan S300 detachable mobile scanner is docked into its integrated automatic document feeder, it scans up to 30 images per minute in color at 200 dpi.  When undocked, it transforms into a fully functional, USB powered mobile scanner that will scan an 8.5 x 11" document in under 5 seconds.
Document Capture Made Simple
The BulletScan Manager Software provides everything needed to control the scanning process, file formats, and scan-to-destinations. BulletScan Manager offers both easy and advanced scan mode settings. Features such as auto-straighten, auto-crop, auto-rotate, and edge clean-up are included as the default settings in easy mode and can be fine-tuned in advanced mode. 6 Scan-to Destinations with one-click configuration for scan-to-email, to-print, to-PDF and Searchable PDF, among others.
Powered by ABBYY FineReader® Technology 
The BulletScan S300 is powered by ABBYY FineReader Technology, the same technology used for ABBYY FineReader Desktop OCR, voted 4-stars by PC Magazine, 2009. The ABBYY FineReader Technology, reduces the size of the resulting PDF without loss of visual quality, supports output to PDF/A, retains text-under-image, text-over-image, text and pictures or image-only PDFs. The FineReader technology also recognizes multilingual documents and can automatically detect English, French, Italian, German and Spanish documents.
Reliability
The BulletScan S300 is backed by a 2-year manufacturer’s warranty upon product registration.   It is also Windows 7 compliant, certified Hi-Speed USB 2.0  interface, and includes TWAIN and WIA drivers. The BulletScan S300 is supported by iVina's U.S. based technical support and customer service teams.
</t>
  </si>
  <si>
    <t xml:space="preserve">One-Click configuration for Scan-to-Email, 
 to-Print, to-PDF and Searchable PDF
 Enhanced BulletScan Features
</t>
  </si>
  <si>
    <t>6 Scan-to Destinations</t>
  </si>
  <si>
    <t>Easy &amp; Advanced Mode Scan Settings</t>
  </si>
  <si>
    <t>Fully-featured desktop document scanner that converts into a detachable mobile scanner for capture on-the-go</t>
  </si>
  <si>
    <t xml:space="preserve">The Faster, More Accurate Desktop Color Scanner
Speed and accuracy right out of the box. The BulletScan S400 is a duplex color sheetfed scanner rated at up to 20 pages per minute (ppm) in simplex mode and 40 images per minute (ipm) in duplex mode at 200 dpi in color or black and white. The BulletScan S400 includes BulletScan Manager software and powered by ABBYY FineReader® Technology. The end result, faster scan performance and clear, legible documents that can be easily archived and managed for later use.
Document Capture Made Simple
The BulletScan Manager Software provides everything needed to control the scanning process, file formats, and scan-to-destinations. BulletScan Manager offers both easy and advanced scan mode settings. Features such as auto-straighten, auto-crop, auto-rotate, and edge clean-up are included as the default settings in easy mode and can be fine-tuned in advanced mode. 9 Scan-to Destinations with one-click configuration for scan-to-email, to-print, to-PDF and Searchable PDF, among others.
Powered by ABBYY FineReader® Technology 
The BulletScan S400 is powered by ABBYY FineReader Technology, the same technology used for ABBYY FineReader Desktop OCR, voted 4-stars by PC Magazine, 2009. The ABBYY FineReader Technology, reduces the size of the resulting PDF without loss of visual quality, supports output to PDF/A, retains text-under-image, text-over-image, text and pictures or image-only PDFs. The FineReader Technology also recognizes multilingual documents and can automatically detect English, French, Italian, German and Spanish documents.
Reliability
The BulletScan S400 is backed by a 2-year manufacturer’s warranty upon product registration.   It is also Windows 7 compliant, certified Hi-Speed USB 2.0  interface, and includes TWAIN and WIA drivers. The BulletScan S400 is supported by iVina's U.S. based technical support and customer service teams.
</t>
  </si>
  <si>
    <t>9 Scan-to Destinations</t>
  </si>
  <si>
    <t>Scan Business Cards, Receipts, Photos and Documents up to Legal Size</t>
  </si>
  <si>
    <t>50 Page Automatic Document Feeder</t>
  </si>
  <si>
    <t>Powered by ABBYY FineReader ® Technology for Unmatched Accuracy</t>
  </si>
  <si>
    <t>Document scanner; fast; OCR; Duplex; sheetfed</t>
  </si>
  <si>
    <t>Scans Up to 20 pages Per Minute in Color and Black &amp; White</t>
  </si>
  <si>
    <t>Scans Up to 40 Images Per Minute in Color and Black &amp; White</t>
  </si>
  <si>
    <t>Scan-to-Email, to-PDF or Searchable PDF, to-Print</t>
  </si>
  <si>
    <t xml:space="preserve">The Faster, More Accurate Desktop Color Scanner
The BulletScan F200 flatbed ADF scanner is the perfect solution for the small to medium business office or company departmental use. In today’s digital world, businesses are finding the need to scan and send documents to email, intranet and web as well as becoming digitally compliant with state and federal regulations.  The BulletScan F200 scans up to 20 pages per minute (20 ppm) and is the fastest scanner in its category. Moreover, the BulletScan F200 is bundled with BulletScan Manager software and powered by ABBYY FineReader Technology. The finished product - legible documents for record retention and retrieval.
Document Capture Made Simple
The BulletScan Manager Software provides everything needed to control the scanning process, file formats, and scan-to-destinations. BulletScan Manager offers both easy and advanced scan mode settings. Features such as autostraighten, auto-crop, auto-rotate, and edge clean-up are included as the default settings in easy mode and can be fine-tuned in advanced mode. The BulletScan F200 includes 9 Scan-to Destinations with one-click configuration for scan to-email, to-print, to-PDF and Searchable PDF, among others.
Powered by ABBYY FineReader® Technology
The BulletScan F200 is powered by ABBYY FineReader Technology, the same technology used for ABBYY FineReader Desktop OCR, voted 4-stars by PC Magazine, 2009. The ABBYY FineReader Technology retains text-under-image, text-over-image, text and pictures or image-only PDFs. The FineReader Technology also recognizes multilingual documents and can automatically detect English, French, Italian, German and Spanish language documents.
Reliability
The BulletScan F200 is backed by a 2-year manufacturer’s warranty upon product registration. It is also Windows 7 compliant, certified Hi-Speed USB 2.0 interface, and includes TWAIN and WIA drivers. The BulletScan F200 is supported by iVina's U.S. based technical support and customer service teams.
</t>
  </si>
  <si>
    <t xml:space="preserve">The Faster, More Accurate Scanner
The BulletScan F600 is a duplex color flatbed departmental scanner rated at 30 ppm in simplex mode and 60ipm in duplex mode at 300 dpi color.  It has a 50-page capacity automatic document feeder which can scan documents up to legal-size, as well as an 8.5” x 11” flatbed for scanning books, magazines, and other bound materials. 
Powered by ABBYY FineReader Technology, the BulletScan S600 offers unmatched optical character recognition accuracy. This is the same technology used for ABBYY FineReader Desktop OCR, voted 4-stars by PC Magazine, 2009. The FineReader linguistic technology enables the BulletScan S600 with auto-language detection for no-hassle scanning, OCR and conversion. The FineReader Technology included in the BulletScan S600 will OCR documents in English, French, Italian, German and Spanish. 
ABBYY FineReader® Technology for Unmatched Optical Character Recognition Accuracy (included).
 Retains Text-under-image, Text-over-image, Text and Pictures or Image only PDFs
 Multilingual Document Recognition
 Automatic Language Detection for English, French, Italian, German, Spanish OCR Languages
Reliability
The BulletScan F600 is backed by a 2-year manufacturer’s warranty upon product registration. It is also Windows 7 compliant, certified Hi-Speed USB 2.0 interface, and includes TWAIN and WIA drivers. The BulletScan F600 is supported by iVina's U.S. based technical support and customer service teams.
</t>
  </si>
  <si>
    <t>Scan Documents up to Legal Size to-PDF or Searchable PDF, or to-Print</t>
  </si>
  <si>
    <t>Scans Up to 60 Images Per Minute at 300 dpi Color</t>
  </si>
  <si>
    <t>Daily Duty cycle – 2500 pages</t>
  </si>
  <si>
    <t>high performance, flatbed scanner; OCR</t>
  </si>
  <si>
    <t>Flatbed; document scanner; value; OCR</t>
  </si>
  <si>
    <t>Convertible scanner; sheetfed; portable; OCR</t>
  </si>
  <si>
    <t>Duplex  fast; compact; sheetfed; mobile; portable</t>
  </si>
  <si>
    <t xml:space="preserve">For the Pro On-The-Go
The BulletScan™ M80 is for the busy professional on the go who needs a fast, flexible scanning solution that can be used in the office or on the road. The BulletScan M80 is incredibly versatile fitting on any crowded desk and in any briefcase or carry-on.  You can scan anywhere you run your laptop because it is powered from your computer’s USB port. 
Scan it All Wherever You Are
The BulletScan™ M80 can handle almost any document type from receipts and business cards to business and legal documents and from light paper stock to stiff ID cards. Instantly turn paper documents into distributable and searchable digital files.  Scan receipts and business cards when you’re on the road right when you receive them.  Scan your hand written document mark-ups, and contracts with your actual signature – no need to find a fax machine anymore.  Organize your reports, contracts, clippings, receipts, and business cards right on your PC, not on your desk or briefcase any more.
Speed, Accuracy and Productivity Right Out of the Box
The BulletScan™ M80 is a professional duplex color mobile scanner rated at up to 8 images per minute at 200 dpi in color or black and white. The BulletScan M80 is designed for the busy professional who needs a faster, more accurate scanning solution that can be used anywhere. And the M80 has the powerful applications you need for maximum scanning productivity including BulletScan Manager software, Newsoft Presto! PageManager and Presto! BizCard Reader software, and is powered by ABBYY FineReader® Technology for unmatched OCR accuracy.
Document Capture Made Simple
The BulletScan™ Manager increases your productivity by automatically scanning the document, converting it into a searchable PDF file format and emailing, printing or saving it to a folder, all in one step. BulletScan Manager offers both easy and advanced scan mode settings. Features such as auto-crop, auto-straighten, auto-rotate, and edge clean-up are included as the default settings in easy mode and can be fine-tuned in advanced mode. 
Reliability
The BulletScan™ M80 is backed by a 2-year manufacturer’s warranty upon product registration.   It is also Windows 7 compliant, certified Hi-Speed USB 2.0  interface, and includes TWAIN and WIA drivers. The BulletScan M80 is supported by our U.S.-based technical support and customer service teams.
</t>
  </si>
  <si>
    <t>camera-lens-mirror-scopes</t>
  </si>
  <si>
    <t>camera-lens-rapid-focusing-levers</t>
  </si>
  <si>
    <t>camera-lens-shutters</t>
  </si>
  <si>
    <t>tripod-accessories</t>
  </si>
  <si>
    <t>professional-video-accessories</t>
  </si>
  <si>
    <t>professional-video-equipment-cases</t>
  </si>
  <si>
    <t>professional-camcorder-lenses</t>
  </si>
  <si>
    <t>professional-camcorder-lens-filters</t>
  </si>
  <si>
    <t>professional-video-microphones</t>
  </si>
  <si>
    <t>professional-video-stabilizers</t>
  </si>
  <si>
    <t>professional-video-tripods</t>
  </si>
  <si>
    <t>professional-video-recorder-decks</t>
  </si>
  <si>
    <t>underwater-photography-equipment</t>
  </si>
  <si>
    <t>underwater-camcorders</t>
  </si>
  <si>
    <t>underwater-digital-cameras</t>
  </si>
  <si>
    <t>underwater-film-cameras</t>
  </si>
  <si>
    <t>underwater-camera-housings</t>
  </si>
  <si>
    <t>underwater-camera-lenses</t>
  </si>
  <si>
    <t>underwater-photography-filters</t>
  </si>
  <si>
    <t>underwater-photography-lighting</t>
  </si>
  <si>
    <t>handheld-multimedia-photo-viewers</t>
  </si>
  <si>
    <t>high-definition-feature</t>
  </si>
  <si>
    <t>compact, digital-camera-feature, oversized, mid-sized</t>
  </si>
  <si>
    <t>tabletop-style, travel</t>
  </si>
  <si>
    <t>film_format_type</t>
  </si>
  <si>
    <t>11x14, 110, 120, 2x3, 220, 35mm, 4x5, 5x7, 70mm, 8x10, aps, instant, micro</t>
  </si>
  <si>
    <t>Cat</t>
  </si>
  <si>
    <t>Subcat</t>
  </si>
  <si>
    <t>Subcat Description</t>
  </si>
  <si>
    <t>Description only</t>
  </si>
  <si>
    <t>Exists in list of Subcats</t>
  </si>
  <si>
    <t>Exists in ITK List</t>
  </si>
  <si>
    <t>2302300</t>
  </si>
  <si>
    <t>#### CAT</t>
  </si>
  <si>
    <t>#### SubCat</t>
  </si>
  <si>
    <t>####### (Subcat)</t>
  </si>
  <si>
    <t>itk2300205</t>
  </si>
  <si>
    <t>itk2300206</t>
  </si>
  <si>
    <t>itk2300225</t>
  </si>
  <si>
    <t>itk2300230</t>
  </si>
  <si>
    <t>itk2300235</t>
  </si>
  <si>
    <t>itk2300250</t>
  </si>
  <si>
    <t>itk2300251</t>
  </si>
  <si>
    <t>itk2300252</t>
  </si>
  <si>
    <t>itk2300272</t>
  </si>
  <si>
    <t>itk2300274</t>
  </si>
  <si>
    <t>itk2300280</t>
  </si>
  <si>
    <t>0200</t>
  </si>
  <si>
    <t>itk2300281</t>
  </si>
  <si>
    <t>itk2300282</t>
  </si>
  <si>
    <t>itk2300299</t>
  </si>
  <si>
    <t>itk2300310</t>
  </si>
  <si>
    <t>itk2300315</t>
  </si>
  <si>
    <t>itk2300316</t>
  </si>
  <si>
    <t>itk2300317</t>
  </si>
  <si>
    <t>itk2300345</t>
  </si>
  <si>
    <t>itk2300365</t>
  </si>
  <si>
    <t>itk2300375</t>
  </si>
  <si>
    <t>0300</t>
  </si>
  <si>
    <t>itk2300376</t>
  </si>
  <si>
    <t>itk2300377</t>
  </si>
  <si>
    <t>itk2300378</t>
  </si>
  <si>
    <t>itk2300380</t>
  </si>
  <si>
    <t>itk2300391</t>
  </si>
  <si>
    <t>itk2300392</t>
  </si>
  <si>
    <t>itk2300393</t>
  </si>
  <si>
    <t>itk2300394</t>
  </si>
  <si>
    <t>itk2300395</t>
  </si>
  <si>
    <t>itk2300399</t>
  </si>
  <si>
    <t>itk2300410</t>
  </si>
  <si>
    <t>0400</t>
  </si>
  <si>
    <t>itk2300415</t>
  </si>
  <si>
    <t>itk2300420</t>
  </si>
  <si>
    <t>itk2300425</t>
  </si>
  <si>
    <t>itk2300435</t>
  </si>
  <si>
    <t>itk2300445</t>
  </si>
  <si>
    <t>itk2300455</t>
  </si>
  <si>
    <t>itk2300460</t>
  </si>
  <si>
    <t>itk2300465</t>
  </si>
  <si>
    <t>itk2300470</t>
  </si>
  <si>
    <t>itk2300480</t>
  </si>
  <si>
    <t>itk2300482</t>
  </si>
  <si>
    <t>itk2300489</t>
  </si>
  <si>
    <t>itk2300499</t>
  </si>
  <si>
    <t>itk2300510</t>
  </si>
  <si>
    <t>itk2300515</t>
  </si>
  <si>
    <t>0500</t>
  </si>
  <si>
    <t>itk2300516</t>
  </si>
  <si>
    <t>itk2300517</t>
  </si>
  <si>
    <t>itk2300520</t>
  </si>
  <si>
    <t>itk2300530</t>
  </si>
  <si>
    <t>itk2300540</t>
  </si>
  <si>
    <t>itk2300543</t>
  </si>
  <si>
    <t>itk2300544</t>
  </si>
  <si>
    <t>itk2300545</t>
  </si>
  <si>
    <t>itk2300550</t>
  </si>
  <si>
    <t>itk2300556</t>
  </si>
  <si>
    <t>itk2300597</t>
  </si>
  <si>
    <t>itk2300599</t>
  </si>
  <si>
    <t>0600</t>
  </si>
  <si>
    <t>itk2300620</t>
  </si>
  <si>
    <t>itk2300625</t>
  </si>
  <si>
    <t>itk2300627</t>
  </si>
  <si>
    <t>itk2300635</t>
  </si>
  <si>
    <t>itk2300640</t>
  </si>
  <si>
    <t>itk2300645</t>
  </si>
  <si>
    <t>itk2300650</t>
  </si>
  <si>
    <t>itk2300655</t>
  </si>
  <si>
    <t>itk2300660</t>
  </si>
  <si>
    <t>itk2300670</t>
  </si>
  <si>
    <t>itk2300805</t>
  </si>
  <si>
    <t>itk2300807</t>
  </si>
  <si>
    <t>itk2300810</t>
  </si>
  <si>
    <t>itk2300812</t>
  </si>
  <si>
    <t>itk2300815</t>
  </si>
  <si>
    <t>itk2300825</t>
  </si>
  <si>
    <t>itk2300830</t>
  </si>
  <si>
    <t>itk2300840</t>
  </si>
  <si>
    <t>itk2300871</t>
  </si>
  <si>
    <t>itk2300880</t>
  </si>
  <si>
    <t>itk2300882</t>
  </si>
  <si>
    <t>itk2300884</t>
  </si>
  <si>
    <t>itk2300886</t>
  </si>
  <si>
    <t>itk2300820</t>
  </si>
  <si>
    <t>itk2301001</t>
  </si>
  <si>
    <t>itk2301002</t>
  </si>
  <si>
    <t>itk2301035</t>
  </si>
  <si>
    <t>itk2301040</t>
  </si>
  <si>
    <t>itk2301050</t>
  </si>
  <si>
    <t>itk2301305</t>
  </si>
  <si>
    <t>itk2301340</t>
  </si>
  <si>
    <t>itk2301345</t>
  </si>
  <si>
    <t>itk2301360</t>
  </si>
  <si>
    <t>itk2301380</t>
  </si>
  <si>
    <t>itk2301405</t>
  </si>
  <si>
    <t>itk2301410</t>
  </si>
  <si>
    <t>itk2301415</t>
  </si>
  <si>
    <t>itk2301490</t>
  </si>
  <si>
    <t>itk2305405</t>
  </si>
  <si>
    <t>itk2305415</t>
  </si>
  <si>
    <t>itk2305420</t>
  </si>
  <si>
    <t>itk2305430</t>
  </si>
  <si>
    <t>itk2305435</t>
  </si>
  <si>
    <t>itk2305440</t>
  </si>
  <si>
    <t>itk2305445</t>
  </si>
  <si>
    <t>itk2305450</t>
  </si>
  <si>
    <t>itk2305455</t>
  </si>
  <si>
    <t>itk2305465</t>
  </si>
  <si>
    <t>itk2305470</t>
  </si>
  <si>
    <t>itk2305499</t>
  </si>
  <si>
    <t>(NIS 09.05.19)</t>
  </si>
  <si>
    <t>iVina</t>
  </si>
  <si>
    <t>BulletScan</t>
  </si>
  <si>
    <t>M40</t>
  </si>
  <si>
    <t>M401040</t>
  </si>
  <si>
    <t>M802080</t>
  </si>
  <si>
    <t>S3001130</t>
  </si>
  <si>
    <t>S4001140</t>
  </si>
  <si>
    <t>F2002120</t>
  </si>
  <si>
    <t>F6002160</t>
  </si>
  <si>
    <t>M80</t>
  </si>
  <si>
    <t>S300</t>
  </si>
  <si>
    <t>S400</t>
  </si>
  <si>
    <t>F200</t>
  </si>
  <si>
    <t>F600</t>
  </si>
  <si>
    <t>BulletScan M40 Photo Scanner</t>
  </si>
  <si>
    <t>BulletScan S400 Desktop color sheetfed scanner, 20ppm/40ipm</t>
  </si>
  <si>
    <t>BulletScan S300 Desktop Color Sheetfed Scanner with detachable mobile scanner, 15ppm/30ipm</t>
  </si>
  <si>
    <t>BulletScan M80 Duplex Color Mobile Scanner, 8ipm</t>
  </si>
  <si>
    <t>BulletScan F200 color flatbed scanner with ADF, 20ppm</t>
  </si>
  <si>
    <t>BulletScan F600 duplex color scanner with A4 Flatbed, 30ppm/60ipm</t>
  </si>
  <si>
    <t>697535100406</t>
  </si>
  <si>
    <t>697535100802</t>
  </si>
  <si>
    <t>697535103001</t>
  </si>
  <si>
    <t>697535104008</t>
  </si>
  <si>
    <t>697535202001</t>
  </si>
  <si>
    <t>697535206009</t>
  </si>
  <si>
    <t>N</t>
  </si>
  <si>
    <t>2-YEAR MANUFACTURER'S WARRANTY. Call iVina tech support, if they cannot fix it, they will issue an RMA to repair or replace it.</t>
  </si>
  <si>
    <t>Y</t>
  </si>
  <si>
    <t>Computer Peripheral Other</t>
  </si>
  <si>
    <t xml:space="preserve">Scan Shoeboxes Full of Photos Quickly and Easily
The BulletScan™ M40 Photo Scanner is for the person who needs to quickly convert photos or paper files to digital files anywhere.  Ideal for archiving those family photos or reliving your favorite memories, the BulletScan M40 helps you bring your favorite photos into the digital age where they can be easily stored, found, viewed and shared with others.
Easy to Use and Fast Too
Images are automatically cropped and straightened without any software to install. You can scan a 4” x 6” photo at 300dpi in color in under 7 seconds. 
No PC Required
Offering the ultimate in portability, the BulletScan™ M40 automatically scans photos directly to USB Flash drive, SD or MicroSD card – there is no PC required in order to capture your photos digitally   
Scan Receipts and Business Cards into your BlackBerry
The BulletScan™ M40 handles more than just photos. Instantly convert receipts, business cards, checks and ID cards to digital files where they can be organized, stored and shared. The M40 has an SD port and includes a MicroSD card adapter, so scanned images saved to MicroSD card can be transferred to your BlackBerry or any other Smartphone that supports SD or MicroSD cards.
Transfer Saved Images to PC, Mac, Digital Frames and More
The BulletScan™ M40 is platform independent. Scanned images saved to the USB Flash Drive or SD or MicroSD card can be transferred to any USB, SD or MicroSD compatible device including Windows PCs, Macs, digital photo frames, cameras, or smartphones.
You Can Take it With You
The BulletScan™ M40 measures 7” x 3” x 2” and weighs less than 5 ounces. Scan up to 1000 color images with its optional battery pack before recharging. 
Reliability
The BulletScan™ M40 is backed by a 2-year manufacturer’s warranty upon product registration and is supported by our U.S.-based technical support and customer service teams.
</t>
  </si>
  <si>
    <t>AutoScan Photos, Receipts, Business Cards, Checks, and Plastic ID Cards up to 4" x 6"</t>
  </si>
  <si>
    <t>Black</t>
  </si>
  <si>
    <t>Scans in 7 seconds or less</t>
  </si>
  <si>
    <t>No PC Required</t>
  </si>
  <si>
    <t> Transfer Saved Images to PC, Mac, Digital Frames and Smartphones</t>
  </si>
  <si>
    <t>Anywhere, Anytime Scanning  - Super compact and lightweight, with optional battery pack</t>
  </si>
  <si>
    <t>Photo  fast  compact; sheetfed; mobile; portable</t>
  </si>
  <si>
    <t xml:space="preserve"> Audio &amp; Video/Network-Ready Home Entertainment/Digital Music Servers </t>
  </si>
  <si>
    <t xml:space="preserve"> Audio &amp; Video/Network-Ready Home Entertainment/Digital Video Recorders </t>
  </si>
  <si>
    <t>1035 Boomboxes</t>
  </si>
  <si>
    <t xml:space="preserve"> Audio &amp; Video/Portable Audio &amp; Video/Boomboxes </t>
  </si>
  <si>
    <t xml:space="preserve"> Audio &amp; Video/Portable Audio &amp; Video/Cassette Players &amp; Recorders </t>
  </si>
  <si>
    <t>0274 Voice Recorders</t>
  </si>
  <si>
    <t xml:space="preserve"> Audio &amp; Video/Portable Audio &amp; Video/Digital Voice Recorders </t>
  </si>
  <si>
    <t xml:space="preserve"> Audio &amp; Video/Portable Audio &amp; Video/Microcassette Recorders </t>
  </si>
  <si>
    <t xml:space="preserve"> Audio &amp; Video/Portable Audio &amp; Video/Minidisc Players </t>
  </si>
  <si>
    <t xml:space="preserve"> Audio &amp; Video/Portable Audio &amp; Video/Portable CD Players </t>
  </si>
  <si>
    <t xml:space="preserve"> Audio &amp; Video/Portable Audio &amp; Video/Portable CD Players/CD Players with Car Kits </t>
  </si>
  <si>
    <t>portable, car-kit-feature, mp3-feature</t>
  </si>
  <si>
    <t>1345 Radios</t>
  </si>
  <si>
    <t xml:space="preserve"> Audio &amp; Video/Portable Audio &amp; Video/Portable DVD Players </t>
  </si>
  <si>
    <t>portable-dvd-players</t>
  </si>
  <si>
    <t xml:space="preserve"> Audio &amp; Video/Portable Audio &amp; Video/Radios </t>
  </si>
  <si>
    <t>under-cabinet-installation, reproduction, hd-radio-feature, am-fm-radio-feature</t>
  </si>
  <si>
    <t>5455 Clock Radios</t>
  </si>
  <si>
    <t xml:space="preserve"> Audio &amp; Video/Portable Audio &amp; Video/Radios/Clock Radios/CD &amp; Cassette Clock Radios/Cassette </t>
  </si>
  <si>
    <t xml:space="preserve"> Audio &amp; Video/Portable Audio &amp; Video/Radios/Clock Radios/CD &amp; Cassette Clock Radios/CD </t>
  </si>
  <si>
    <t xml:space="preserve"> Audio &amp; Video/Portable Audio &amp; Video/Radios/Clock Radios/CD &amp; Cassette Clock Radios/CD &amp; Cassette Combos </t>
  </si>
  <si>
    <t xml:space="preserve"> Audio &amp; Video/Portable Audio &amp; Video/Radios/Clock Radios/Under-Cabinet Clock Radios </t>
  </si>
  <si>
    <t>under-cabinet-installation</t>
  </si>
  <si>
    <t xml:space="preserve"> Audio &amp; Video/Portable Audio &amp; Video/Radios/Headset Radios </t>
  </si>
  <si>
    <t xml:space="preserve"> Audio &amp; Video/Portable Audio &amp; Video/Radios/Shortwave </t>
  </si>
  <si>
    <t xml:space="preserve"> Audio &amp; Video/Portable Audio &amp; Video/Radios/Shower Radios </t>
  </si>
  <si>
    <t xml:space="preserve"> Audio &amp; Video/Radio Scanners </t>
  </si>
  <si>
    <t xml:space="preserve"> Audio &amp; Video/Receivers &amp; Amplifiers/Component Amplifiers </t>
  </si>
  <si>
    <t xml:space="preserve"> Audio &amp; Video/Receivers &amp; Amplifiers/Component Preamplifiers </t>
  </si>
  <si>
    <t xml:space="preserve"> Audio &amp; Video/Receivers &amp; Amplifiers/Component Receivers/Cassette Player Receivers </t>
  </si>
  <si>
    <t xml:space="preserve"> Audio &amp; Video/Receivers &amp; Amplifiers/Component Receivers/CD &amp; Cassette Receivers </t>
  </si>
  <si>
    <t xml:space="preserve"> Audio &amp; Video/Receivers &amp; Amplifiers/Component Receivers/CD &amp; Digital Music Receivers </t>
  </si>
  <si>
    <t xml:space="preserve"> Audio &amp; Video/Receivers &amp; Amplifiers/Component Receivers/CD &amp; DVD Player Receivers </t>
  </si>
  <si>
    <t xml:space="preserve"> Audio &amp; Video/Receivers &amp; Amplifiers/Component Receivers/CD Player Receivers </t>
  </si>
  <si>
    <t>0550 TV Tuners and Receivers</t>
  </si>
  <si>
    <t xml:space="preserve"> Audio &amp; Video/Receivers &amp; Amplifiers/Component Receivers/Gaming Receivers </t>
  </si>
  <si>
    <t xml:space="preserve"> Audio &amp; Video/Receivers &amp; Amplifiers/Component Receivers/Home Theater Receivers/Satellite-ready Home Theater Receivers </t>
  </si>
  <si>
    <t>satellite-readio-ready-feature</t>
  </si>
  <si>
    <t xml:space="preserve"> Audio &amp; Video/Receivers &amp; Amplifiers/Component Receivers/Minidisc Player Receivers </t>
  </si>
  <si>
    <t>minidisc-player-receivers</t>
  </si>
  <si>
    <t xml:space="preserve"> Audio &amp; Video/Receivers &amp; Amplifiers/Component Receivers/MP3 Receivers </t>
  </si>
  <si>
    <t xml:space="preserve"> Audio &amp; Video/Receivers &amp; Amplifiers/Component Receivers/Multiroom Receivers </t>
  </si>
  <si>
    <t>multiroom-receivers</t>
  </si>
  <si>
    <t xml:space="preserve"> Audio &amp; Video/Receivers &amp; Amplifiers/Component Receivers/Stereo Receivers </t>
  </si>
  <si>
    <t xml:space="preserve"> Audio &amp; Video/Satellite Radio </t>
  </si>
  <si>
    <t xml:space="preserve"> Audio &amp; Video/Satellite Radio/Accessories </t>
  </si>
  <si>
    <t xml:space="preserve"> Audio &amp; Video/Satellite Radio/Portable Products </t>
  </si>
  <si>
    <t xml:space="preserve"> Audio &amp; Video/Satellite Radio/Receivers &amp; Tuners </t>
  </si>
  <si>
    <t xml:space="preserve"> Audio &amp; Video/Satellite Radio/Satellite Radio Kits </t>
  </si>
  <si>
    <t xml:space="preserve"> Audio &amp; Video/Satellite Television </t>
  </si>
  <si>
    <t xml:space="preserve"> Audio &amp; Video/Satellite Television/Accessories </t>
  </si>
  <si>
    <t xml:space="preserve"> Audio &amp; Video/Satellite Television/Antennas </t>
  </si>
  <si>
    <t xml:space="preserve"> Audio &amp; Video/Satellite Television/Receivers </t>
  </si>
  <si>
    <t xml:space="preserve"> Audio &amp; Video/Satellite Television/Systems </t>
  </si>
  <si>
    <t xml:space="preserve"> Audio &amp; Video/Speakers/Bookshelf </t>
  </si>
  <si>
    <t xml:space="preserve"> Audio &amp; Video/Speakers/Outdoor </t>
  </si>
  <si>
    <t>UsedFor</t>
  </si>
  <si>
    <t>outdoor</t>
  </si>
  <si>
    <t>wireless-feature, floor-standing-speaker-style, center-channel-speaker-style</t>
  </si>
  <si>
    <t xml:space="preserve"> Audio &amp; Video/Speakers/Portable Audio Speakers </t>
  </si>
  <si>
    <t xml:space="preserve"> Audio &amp; Video/Speakers/Subwoofers </t>
  </si>
  <si>
    <t xml:space="preserve"> Audio &amp; Video/Tape Decks </t>
  </si>
  <si>
    <t xml:space="preserve"> Audio &amp; Video/Televisions/Portable &amp; Novelty TVs </t>
  </si>
  <si>
    <t>0520 TV Combo</t>
  </si>
  <si>
    <t xml:space="preserve"> Audio &amp; Video/Televisions/TV-DVD Combinations </t>
  </si>
  <si>
    <t xml:space="preserve"> Audio &amp; Video/Tuners </t>
  </si>
  <si>
    <t xml:space="preserve"> Audio &amp; Video/Tuners/Analog-to-Digital (DTV) Converters </t>
  </si>
  <si>
    <t>dtv-converters</t>
  </si>
  <si>
    <t xml:space="preserve"> Audio &amp; Video/Turntables &amp; Accessories/Turntables </t>
  </si>
  <si>
    <t xml:space="preserve"> Audio &amp; Video/Two-Way Radios &amp; Accessories </t>
  </si>
  <si>
    <t xml:space="preserve"> Audio &amp; Video/Two-Way Radios &amp; Accessories/CB Radios </t>
  </si>
  <si>
    <t xml:space="preserve"> Audio &amp; Video/Two-Way Radios &amp; Accessories/FRS Two-Way Radios </t>
  </si>
  <si>
    <t xml:space="preserve"> Audio &amp; Video/Two-Way Radios &amp; Accessories/GMRS-FRS Two-Way Radios </t>
  </si>
  <si>
    <t xml:space="preserve"> Audio &amp; Video/VCRs </t>
  </si>
  <si>
    <t xml:space="preserve"> Car Electronics </t>
  </si>
  <si>
    <t xml:space="preserve"> Car Electronics/Car Audio &amp; Video </t>
  </si>
  <si>
    <t xml:space="preserve"> Car Electronics/Car Audio &amp; Video/Amplifiers </t>
  </si>
  <si>
    <t>2-channel-feature, multi-channel-feature, crossover-feature</t>
  </si>
  <si>
    <t xml:space="preserve"> Car Electronics/Car Audio &amp; Video/Amplifiers/Custom-Fit Amp Housings </t>
  </si>
  <si>
    <t>custom-installation</t>
  </si>
  <si>
    <t xml:space="preserve"> Car Electronics/Car Audio &amp; Video/Amplifiers/Equalizers </t>
  </si>
  <si>
    <t xml:space="preserve"> Car Electronics/Car Audio &amp; Video/Amplifiers/Mono Subwoofers </t>
  </si>
  <si>
    <t xml:space="preserve"> Car Electronics/Car Audio &amp; Video/Car Speakers &amp; Subwoofers/Component Systems </t>
  </si>
  <si>
    <t xml:space="preserve"> Car Electronics/Car Audio &amp; Video/Car Speakers &amp; Subwoofers/Enclosed Subwoofer Systems </t>
  </si>
  <si>
    <t>self-powered, non-powered, custom-installation</t>
  </si>
  <si>
    <t xml:space="preserve"> Car Electronics/Car Audio &amp; Video/Car Speakers &amp; Subwoofers/Speakers </t>
  </si>
  <si>
    <t>VehicleSpeakerSize</t>
  </si>
  <si>
    <t>3.5_inch, 4_inch, 4_by_10_inch, 4_by_6_inch, 4.5_inch, 5_inch, 5_by_7_inch, 5.25_inch, 6_by_8_inch, 6_by_9_inch, 6.5_inch, 6.75_inch</t>
  </si>
  <si>
    <t>center-channel-speaker-style, box-speaker-enclosure-feature</t>
  </si>
  <si>
    <t>boats</t>
  </si>
  <si>
    <t xml:space="preserve"> Car Electronics/Car Audio &amp; Video/Car Speakers &amp; Subwoofers/Subwoofers </t>
  </si>
  <si>
    <t>sealed-feature, ported-feature, voice-coil-feature, custom-installation, bandpass-enclosure-feature</t>
  </si>
  <si>
    <t>8_inch, 6.75_inch, 6.5_inch, 15_inch, 12_inch, 10_inch</t>
  </si>
  <si>
    <t xml:space="preserve"> Car Electronics/Car Audio &amp; Video/Car Video </t>
  </si>
  <si>
    <t xml:space="preserve"> Car Electronics/Car Audio &amp; Video/Car Video/DVD Players </t>
  </si>
  <si>
    <t xml:space="preserve"> Car Electronics/Car Audio &amp; Video/Car Video/Monitors &amp; TVs </t>
  </si>
  <si>
    <t xml:space="preserve"> Car Electronics/Car Audio &amp; Video/Car Video/TV Tuners </t>
  </si>
  <si>
    <t xml:space="preserve"> Car Electronics/Car Audio &amp; Video/Changers/Digital Music Players </t>
  </si>
  <si>
    <t xml:space="preserve"> Car Electronics/Car Audio &amp; Video/Changers/FM-Modulated Changers </t>
  </si>
  <si>
    <t>fm-modulated-feature</t>
  </si>
  <si>
    <t xml:space="preserve"> Car Electronics/Car Audio &amp; Video/Changers/Minidisc Changers </t>
  </si>
  <si>
    <t xml:space="preserve"> Car Electronics/Car Audio &amp; Video/Receivers </t>
  </si>
  <si>
    <t xml:space="preserve"> Car Electronics/Car Audio &amp; Video/Receivers/Cassette Players </t>
  </si>
  <si>
    <t xml:space="preserve"> Car Electronics/Car Audio &amp; Video/Receivers/CD &amp; Cassette Players </t>
  </si>
  <si>
    <t xml:space="preserve"> Car Electronics/Car Audio &amp; Video/Receivers/CD Players </t>
  </si>
  <si>
    <t xml:space="preserve"> Car Electronics/Car Audio &amp; Video/Receivers/CD-MP3 Players </t>
  </si>
  <si>
    <t>vehicle-cd-digital-music-player-receiver</t>
  </si>
  <si>
    <t xml:space="preserve"> Car Electronics/Car Audio &amp; Video/Receivers/MP3 Players </t>
  </si>
  <si>
    <t xml:space="preserve"> Car Electronics/Car Security </t>
  </si>
  <si>
    <t xml:space="preserve"> Car Electronics/Car Security/Keyless Entry </t>
  </si>
  <si>
    <t xml:space="preserve"> Car Electronics/Car Security/Remote Car Alarms </t>
  </si>
  <si>
    <t xml:space="preserve"> Car Electronics/Car Security/Remote Start </t>
  </si>
  <si>
    <t xml:space="preserve"> Car Electronics/Car Security/Security Systems </t>
  </si>
  <si>
    <t xml:space="preserve"> Car Electronics/Radar Detectors </t>
  </si>
  <si>
    <t xml:space="preserve"> Computers &amp; Add-Ons/Computer Add-Ons </t>
  </si>
  <si>
    <t xml:space="preserve"> Computers &amp; Add-Ons/Computer Add-Ons/Computer Cases </t>
  </si>
  <si>
    <t>0393 Cases</t>
  </si>
  <si>
    <t xml:space="preserve"> Computers &amp; Add-Ons/Computer Add-Ons/Computer Cases/Desktop </t>
  </si>
  <si>
    <t xml:space="preserve"> Computers &amp; Add-Ons/Computer Add-Ons/Computer Cases/Full-Tower </t>
  </si>
  <si>
    <t xml:space="preserve"> Computers &amp; Add-Ons/Computer Add-Ons/Computer Cases/Micro Tower </t>
  </si>
  <si>
    <t xml:space="preserve"> Computers &amp; Add-Ons/Computer Add-Ons/Computer Cases/Mid-Tower </t>
  </si>
  <si>
    <t xml:space="preserve"> Computers &amp; Add-Ons/Computer Add-Ons/Computer Cases/Server </t>
  </si>
  <si>
    <t>0425 Speakers</t>
  </si>
  <si>
    <t xml:space="preserve"> Computers &amp; Add-Ons/Computer Add-Ons/Computer Speakers/2.0 Speakers </t>
  </si>
  <si>
    <t xml:space="preserve"> Computers &amp; Add-Ons/Computer Add-Ons/Computer Speakers/2.1 Speakers </t>
  </si>
  <si>
    <t xml:space="preserve"> Computers &amp; Add-Ons/Computer Add-Ons/Computer Speakers/4.1 Speakers </t>
  </si>
  <si>
    <t xml:space="preserve"> Computers &amp; Add-Ons/Computer Add-Ons/Computer Speakers/5.1 Speakers </t>
  </si>
  <si>
    <t xml:space="preserve"> Computers &amp; Add-Ons/Computer Add-Ons/Computer Speakers/7.1 Speakers </t>
  </si>
  <si>
    <t xml:space="preserve"> Computers &amp; Add-Ons/Computer Add-Ons/Computer Speakers/Portable Speaker Systems </t>
  </si>
  <si>
    <t xml:space="preserve"> Computers &amp; Add-Ons/Computer Add-Ons/Computer Speakers/Subwoofers </t>
  </si>
  <si>
    <t>0391 Processors</t>
  </si>
  <si>
    <t xml:space="preserve"> Computers &amp; Add-Ons/Computer Add-Ons/CPU Processors </t>
  </si>
  <si>
    <t>1410 Docks &amp; Port Replicators</t>
  </si>
  <si>
    <t xml:space="preserve"> Computers &amp; Add-Ons/Computer Add-Ons/Docking Stations </t>
  </si>
  <si>
    <t xml:space="preserve"> Computers &amp; Add-Ons/Computer Add-Ons/Drive Enclosures </t>
  </si>
  <si>
    <t>0375 Hard Drives</t>
  </si>
  <si>
    <t xml:space="preserve"> Computers &amp; Add-Ons/Computer Add-Ons/Drives &amp; Storage </t>
  </si>
  <si>
    <t xml:space="preserve"> Computers &amp; Add-Ons/Computer Add-Ons/Drives &amp; Storage/Blu-Ray ROM Drives </t>
  </si>
  <si>
    <t>blu-ray-rom-drives</t>
  </si>
  <si>
    <t>0365 Optical Drives</t>
  </si>
  <si>
    <t xml:space="preserve"> Computers &amp; Add-Ons/Computer Add-Ons/Drives &amp; Storage/Blu-Ray RW Drives </t>
  </si>
  <si>
    <t>blu-ray-rw-drives</t>
  </si>
  <si>
    <t xml:space="preserve"> Computers &amp; Add-Ons/Computer Add-Ons/Drives &amp; Storage/CD-ROM Drives </t>
  </si>
  <si>
    <t xml:space="preserve"> Computers &amp; Add-Ons/Computer Add-Ons/Drives &amp; Storage/CD-RW Drives/Mac Drives </t>
  </si>
  <si>
    <t>internal-feature, external-feature</t>
  </si>
  <si>
    <t>HardDriveInterface</t>
  </si>
  <si>
    <t>firewire</t>
  </si>
  <si>
    <t>hardware_platform</t>
  </si>
  <si>
    <t>mac</t>
  </si>
  <si>
    <t xml:space="preserve"> Computers &amp; Add-Ons/Computer Add-Ons/Drives &amp; Storage/DVD Recordable Drives </t>
  </si>
  <si>
    <t xml:space="preserve"> Computers &amp; Add-Ons/Computer Add-Ons/Drives &amp; Storage/DVD Recordable Drives/DVD+R </t>
  </si>
  <si>
    <t xml:space="preserve"> Computers &amp; Add-Ons/Computer Add-Ons/Drives &amp; Storage/DVD Recordable Drives/DVD+RW </t>
  </si>
  <si>
    <t xml:space="preserve"> Computers &amp; Add-Ons/Computer Add-Ons/Drives &amp; Storage/DVD Recordable Drives/DVD-R </t>
  </si>
  <si>
    <t xml:space="preserve"> Computers &amp; Add-Ons/Computer Add-Ons/Drives &amp; Storage/DVD Recordable Drives/DVD-RAM </t>
  </si>
  <si>
    <t xml:space="preserve"> Computers &amp; Add-Ons/Computer Add-Ons/Drives &amp; Storage/DVD Recordable Drives/DVD-RW </t>
  </si>
  <si>
    <t xml:space="preserve"> Computers &amp; Add-Ons/Computer Add-Ons/Drives &amp; Storage/DVD-ROM Drives </t>
  </si>
  <si>
    <t xml:space="preserve"> Computers &amp; Add-Ons/Computer Add-Ons/Drives &amp; Storage/Floppy Drives </t>
  </si>
  <si>
    <t xml:space="preserve"> Computers &amp; Add-Ons/Computer Add-Ons/Drives &amp; Storage/Hard Drives/Micro Drives </t>
  </si>
  <si>
    <t xml:space="preserve"> Computers &amp; Add-Ons/Computer Add-Ons/Drives &amp; Storage/Host Bus Adaptors </t>
  </si>
  <si>
    <t xml:space="preserve"> Computers &amp; Add-Ons/Computer Add-Ons/Drives &amp; Storage/Network Attached Storage </t>
  </si>
  <si>
    <t>hardwired-feature</t>
  </si>
  <si>
    <t xml:space="preserve"> Computers &amp; Add-Ons/Computer Add-Ons/Drives &amp; Storage/RAID Array </t>
  </si>
  <si>
    <t xml:space="preserve"> Computers &amp; Add-Ons/Computer Add-Ons/Drives &amp; Storage/SCSI Disk Storage </t>
  </si>
  <si>
    <t>scsi</t>
  </si>
  <si>
    <t xml:space="preserve"> Computers &amp; Add-Ons/Computer Add-Ons/Drives &amp; Storage/Tape Backup Devices </t>
  </si>
  <si>
    <t xml:space="preserve"> Computers &amp; Add-Ons/Computer Add-Ons/Drives &amp; Storage/Tape Backup Devices/Tape Autoloaders </t>
  </si>
  <si>
    <t xml:space="preserve"> Computers &amp; Add-Ons/Computer Add-Ons/Drives &amp; Storage/Tape Backup Devices/Tape Drives </t>
  </si>
  <si>
    <t xml:space="preserve"> Computers &amp; Add-Ons/Computer Add-Ons/Drives &amp; Storage/Tape Backup Devices/Tape Library </t>
  </si>
  <si>
    <t xml:space="preserve"> Computers &amp; Add-Ons/Computer Add-Ons/Drives &amp; Storage/Tape Backup Devices/Tape Media </t>
  </si>
  <si>
    <t xml:space="preserve"> Computers &amp; Add-Ons/Computer Add-Ons/Drives &amp; Storage/Tape Backup Devices/Tape Rack Enclosures </t>
  </si>
  <si>
    <t>0380 USB Drives</t>
  </si>
  <si>
    <t xml:space="preserve"> Computers &amp; Add-Ons/Computer Add-Ons/Drives &amp; Storage/USB Flash Drives </t>
  </si>
  <si>
    <t xml:space="preserve"> Computers &amp; Add-Ons/Computer Add-Ons/Drives &amp; Storage/Zip Drives </t>
  </si>
  <si>
    <t>0315 Graphics Cards</t>
  </si>
  <si>
    <t xml:space="preserve"> Computers &amp; Add-Ons/Computer Add-Ons/Graphics Cards/AGP </t>
  </si>
  <si>
    <t xml:space="preserve"> Computers &amp; Add-Ons/Computer Add-Ons/Graphics Cards/Mac </t>
  </si>
  <si>
    <t xml:space="preserve"> Computers &amp; Add-Ons/Computer Add-Ons/Graphics Cards/PCI </t>
  </si>
  <si>
    <t xml:space="preserve"> Computers &amp; Add-Ons/Computer Add-Ons/Graphics Cards/PCI Express </t>
  </si>
  <si>
    <t>0420 I/O Controllers</t>
  </si>
  <si>
    <t xml:space="preserve"> Computers &amp; Add-Ons/Computer Add-Ons/I/O Cards </t>
  </si>
  <si>
    <t xml:space="preserve"> Computers &amp; Add-Ons/Computer Add-Ons/I/O Cards/Additional Controllers </t>
  </si>
  <si>
    <t xml:space="preserve"> Computers &amp; Add-Ons/Computer Add-Ons/I/O Cards/FireWire </t>
  </si>
  <si>
    <t xml:space="preserve"> Computers &amp; Add-Ons/Computer Add-Ons/I/O Cards/Parallel &amp; Serial Ports </t>
  </si>
  <si>
    <t xml:space="preserve"> Computers &amp; Add-Ons/Computer Add-Ons/I/O Cards/SCSI </t>
  </si>
  <si>
    <t xml:space="preserve"> Computers &amp; Add-Ons/Computer Add-Ons/I/O Cards/USB Ports </t>
  </si>
  <si>
    <t xml:space="preserve"> Computers &amp; Add-Ons/Computer Add-Ons/Internet Appliances </t>
  </si>
  <si>
    <t xml:space="preserve"> Computers &amp; Add-Ons/Computer Add-Ons/KVM Switches </t>
  </si>
  <si>
    <t xml:space="preserve"> Computers &amp; Add-Ons/Computer Add-Ons/Memory </t>
  </si>
  <si>
    <t xml:space="preserve"> Computers &amp; Add-Ons/Computer Add-Ons/Memory/Memory Card Adapters </t>
  </si>
  <si>
    <t>0345 PC Memory</t>
  </si>
  <si>
    <t xml:space="preserve"> Computers &amp; Add-Ons/Computer Add-Ons/Memory/Memory Card Readers </t>
  </si>
  <si>
    <t xml:space="preserve"> Computers &amp; Add-Ons/Computer Add-Ons/Memory/Memory Card Readers/CompactFlash </t>
  </si>
  <si>
    <t xml:space="preserve"> Computers &amp; Add-Ons/Computer Add-Ons/Memory/Memory Card Readers/Memory Stick </t>
  </si>
  <si>
    <t xml:space="preserve"> Computers &amp; Add-Ons/Computer Add-Ons/Memory/Memory Card Readers/MiniSD </t>
  </si>
  <si>
    <t xml:space="preserve"> Computers &amp; Add-Ons/Computer Add-Ons/Memory/Memory Card Readers/Multiformat </t>
  </si>
  <si>
    <t xml:space="preserve"> Computers &amp; Add-Ons/Computer Add-Ons/Memory/Memory Card Readers/MultiMediaCard </t>
  </si>
  <si>
    <t xml:space="preserve"> Computers &amp; Add-Ons/Computer Add-Ons/Memory/Memory Card Readers/Secure Digital Card </t>
  </si>
  <si>
    <t xml:space="preserve"> Computers &amp; Add-Ons/Computer Add-Ons/Memory/Memory Card Readers/SmartMedia </t>
  </si>
  <si>
    <t xml:space="preserve"> Computers &amp; Add-Ons/Computer Add-Ons/Memory/Memory Card Readers/TransFlash </t>
  </si>
  <si>
    <t xml:space="preserve"> Computers &amp; Add-Ons/Computer Add-Ons/Memory/Memory Card Readers/xD </t>
  </si>
  <si>
    <t xml:space="preserve"> Computers &amp; Add-Ons/Computer Add-Ons/Memory/Printer Memory Modules </t>
  </si>
  <si>
    <t xml:space="preserve"> Computers &amp; Add-Ons/Computer Add-Ons/Mice &amp; Keyboards/Design Controllers </t>
  </si>
  <si>
    <t>computer-design-controllers</t>
  </si>
  <si>
    <t>0455 Keyboards</t>
  </si>
  <si>
    <t xml:space="preserve"> Computers &amp; Add-Ons/Computer Add-Ons/Mice &amp; Keyboards/Keyboards/Gaming Keyboards </t>
  </si>
  <si>
    <t>0460 Mice</t>
  </si>
  <si>
    <t xml:space="preserve"> Computers &amp; Add-Ons/Computer Add-Ons/Mice &amp; Keyboards/Keyboards/Keyboard &amp; Mouse Combos </t>
  </si>
  <si>
    <t xml:space="preserve"> Computers &amp; Add-Ons/Computer Add-Ons/Mice &amp; Keyboards/Keyboards/Macintosh </t>
  </si>
  <si>
    <t>portable, spillproof-feature, rollup-feature, multimedia-enabled-feature, mini-sized, integrated-touchpad-feature, integrated-mouse-feature, luminous-display-feature, ergonomic-feature, cordless-feature</t>
  </si>
  <si>
    <t>children</t>
  </si>
  <si>
    <t xml:space="preserve"> Computers &amp; Add-Ons/Computer Add-Ons/Mice &amp; Keyboards/Keyboards/Numeric </t>
  </si>
  <si>
    <t xml:space="preserve"> Computers &amp; Add-Ons/Computer Add-Ons/Mice &amp; Keyboards/Mice/Gaming Mice </t>
  </si>
  <si>
    <t xml:space="preserve"> Computers &amp; Add-Ons/Computer Add-Ons/Mice &amp; Keyboards/Mice/Laser Mice </t>
  </si>
  <si>
    <t xml:space="preserve"> Computers &amp; Add-Ons/Computer Add-Ons/Mice &amp; Keyboards/Mice/Notebook Mice </t>
  </si>
  <si>
    <t xml:space="preserve"> Computers &amp; Add-Ons/Computer Add-Ons/Mice &amp; Keyboards/Mice/Optical Mice </t>
  </si>
  <si>
    <t xml:space="preserve"> Computers &amp; Add-Ons/Computer Add-Ons/Mice &amp; Keyboards/Mice/Wheel Mice </t>
  </si>
  <si>
    <t xml:space="preserve"> Computers &amp; Add-Ons/Computer Add-Ons/Mice &amp; Keyboards/Mice/Wireless Mice </t>
  </si>
  <si>
    <t xml:space="preserve"> Computers &amp; Add-Ons/Computer Add-Ons/Mice &amp; Keyboards/Tablets &amp; Digital Pens </t>
  </si>
  <si>
    <t xml:space="preserve"> Computers &amp; Add-Ons/Computer Add-Ons/Mice &amp; Keyboards/Tablets &amp; Digital Pens/Digital Pens </t>
  </si>
  <si>
    <t>digital-pens</t>
  </si>
  <si>
    <t xml:space="preserve"> Computers &amp; Add-Ons/Computer Add-Ons/Mice &amp; Keyboards/Touch Pads </t>
  </si>
  <si>
    <t>0470 Projectors</t>
  </si>
  <si>
    <t xml:space="preserve"> Computers &amp; Add-Ons/Computer Add-Ons/Mice &amp; Keyboards/Trackballs </t>
  </si>
  <si>
    <t xml:space="preserve"> Computers &amp; Add-Ons/Computer Add-Ons/Monitors &amp; Projectors </t>
  </si>
  <si>
    <t xml:space="preserve"> Computers &amp; Add-Ons/Computer Add-Ons/Monitors &amp; Projectors/CRT </t>
  </si>
  <si>
    <t xml:space="preserve"> Computers &amp; Add-Ons/Computer Add-Ons/Monitors &amp; Projectors/Gaming LCD </t>
  </si>
  <si>
    <t xml:space="preserve"> Computers &amp; Add-Ons/Computer Add-Ons/Monitors &amp; Projectors/Projectors </t>
  </si>
  <si>
    <t xml:space="preserve"> Computers &amp; Add-Ons/Computer Add-Ons/Monitors &amp; Projectors/Projectors/DLP Projectors </t>
  </si>
  <si>
    <t xml:space="preserve"> Computers &amp; Add-Ons/Computer Add-Ons/Monitors &amp; Projectors/Projectors/LCD Projectors </t>
  </si>
  <si>
    <t xml:space="preserve"> Computers &amp; Add-Ons/Computer Add-Ons/Monitors &amp; Projectors/Projectors/Projector Accessories </t>
  </si>
  <si>
    <t>0392 Motherboards</t>
  </si>
  <si>
    <t xml:space="preserve"> Computers &amp; Add-Ons/Computer Add-Ons/Motherboards </t>
  </si>
  <si>
    <t xml:space="preserve"> Computers &amp; Add-Ons/Computer Add-Ons/Motherboards/ATX Motherboards </t>
  </si>
  <si>
    <t xml:space="preserve"> Computers &amp; Add-Ons/Computer Add-Ons/Motherboards/Micro ATX Motherboards </t>
  </si>
  <si>
    <t xml:space="preserve"> Computers &amp; Add-Ons/Computer Add-Ons/Networking &amp; Online Communication </t>
  </si>
  <si>
    <t xml:space="preserve"> Computers &amp; Add-Ons/Computer Add-Ons/Networking &amp; Online Communication/Access Points </t>
  </si>
  <si>
    <t xml:space="preserve"> Computers &amp; Add-Ons/Computer Add-Ons/Networking &amp; Online Communication/Device Servers </t>
  </si>
  <si>
    <t xml:space="preserve"> Computers &amp; Add-Ons/Computer Add-Ons/Networking &amp; Online Communication/Digital Media Adapters </t>
  </si>
  <si>
    <t>digital-media-adapters</t>
  </si>
  <si>
    <t xml:space="preserve"> Computers &amp; Add-Ons/Computer Add-Ons/Networking &amp; Online Communication/Hubs </t>
  </si>
  <si>
    <t xml:space="preserve"> Computers &amp; Add-Ons/Computer Add-Ons/Networking &amp; Online Communication/IP Cameras </t>
  </si>
  <si>
    <t>ip-cameras</t>
  </si>
  <si>
    <t>0410 Modems</t>
  </si>
  <si>
    <t xml:space="preserve"> Computers &amp; Add-Ons/Computer Add-Ons/Networking &amp; Online Communication/Modems </t>
  </si>
  <si>
    <t>external-feature, internal-feature</t>
  </si>
  <si>
    <t xml:space="preserve"> Computers &amp; Add-Ons/Computer Add-Ons/Networking &amp; Online Communication/Modems/Cable Modems </t>
  </si>
  <si>
    <t xml:space="preserve"> Computers &amp; Add-Ons/Computer Add-Ons/Networking &amp; Online Communication/Modems/ISDN </t>
  </si>
  <si>
    <t xml:space="preserve"> Computers &amp; Add-Ons/Computer Add-Ons/Networking &amp; Online Communication/Modems/Modem Accessories </t>
  </si>
  <si>
    <t xml:space="preserve"> Computers &amp; Add-Ons/Computer Add-Ons/Networking &amp; Online Communication/Modems/PC Card Modems </t>
  </si>
  <si>
    <t xml:space="preserve"> Computers &amp; Add-Ons/Computer Add-Ons/Networking &amp; Online Communication/Network Adapters/CompactFlash Network Adapters </t>
  </si>
  <si>
    <t xml:space="preserve"> Computers &amp; Add-Ons/Computer Add-Ons/Networking &amp; Online Communication/Network Adapters/PC Card Network Adapters </t>
  </si>
  <si>
    <t xml:space="preserve"> Computers &amp; Add-Ons/Computer Add-Ons/Networking &amp; Online Communication/Network Adapters/PCI Card Network Adapters </t>
  </si>
  <si>
    <t xml:space="preserve"> Computers &amp; Add-Ons/Computer Add-Ons/Networking &amp; Online Communication/Network Adapters/USB Network Adapters </t>
  </si>
  <si>
    <t xml:space="preserve"> Computers &amp; Add-Ons/Computer Add-Ons/Networking &amp; Online Communication/Networking Kits </t>
  </si>
  <si>
    <t xml:space="preserve"> Computers &amp; Add-Ons/Computer Add-Ons/Networking &amp; Online Communication/Phone Line Networking </t>
  </si>
  <si>
    <t xml:space="preserve"> Computers &amp; Add-Ons/Computer Add-Ons/Networking &amp; Online Communication/Powerline Networking </t>
  </si>
  <si>
    <t xml:space="preserve"> Computers &amp; Add-Ons/Computer Add-Ons/Networking &amp; Online Communication/Print Servers </t>
  </si>
  <si>
    <t>0482 Cables, Switches, Power</t>
  </si>
  <si>
    <t xml:space="preserve"> Computers &amp; Add-Ons/Computer Add-Ons/Networking &amp; Online Communication/Routers </t>
  </si>
  <si>
    <t>business, computer-video-games</t>
  </si>
  <si>
    <t xml:space="preserve"> Computers &amp; Add-Ons/Computer Add-Ons/Networking &amp; Online Communication/Routers/Gigabit Routers </t>
  </si>
  <si>
    <t>gigabit-network-routers</t>
  </si>
  <si>
    <t xml:space="preserve"> Computers &amp; Add-Ons/Computer Add-Ons/Networking &amp; Online Communication/Switches </t>
  </si>
  <si>
    <t xml:space="preserve"> Computers &amp; Add-Ons/Computer Add-Ons/Networking &amp; Online Communication/Telephony Products </t>
  </si>
  <si>
    <t xml:space="preserve"> Computers &amp; Add-Ons/Computer Add-Ons/Networking &amp; Online Communication/Telephony Products/IP Gateways </t>
  </si>
  <si>
    <t>0251 Telephones</t>
  </si>
  <si>
    <t xml:space="preserve"> Computers &amp; Add-Ons/Computer Add-Ons/Networking &amp; Online Communication/Telephony Products/VOip Phones </t>
  </si>
  <si>
    <t xml:space="preserve"> Computers &amp; Add-Ons/Computer Add-Ons/Networking &amp; Online Communication/Transceivers </t>
  </si>
  <si>
    <t xml:space="preserve"> Computers &amp; Add-Ons/Computer Add-Ons/Presentation Pointers </t>
  </si>
  <si>
    <t xml:space="preserve"> Computers &amp; Add-Ons/Computer Add-Ons/Presentation Pointers/Laser Pointers </t>
  </si>
  <si>
    <t xml:space="preserve"> Computers &amp; Add-Ons/Computer Add-Ons/Presentation Pointers/Presentation Remotes </t>
  </si>
  <si>
    <t>0317 Sound Cards</t>
  </si>
  <si>
    <t xml:space="preserve"> Computers &amp; Add-Ons/Computer Add-Ons/Sound Cards </t>
  </si>
  <si>
    <t xml:space="preserve"> Computers &amp; Add-Ons/Computer Add-Ons/Video Capture &amp; Editing Devices/FireWire Devices </t>
  </si>
  <si>
    <t>0316 TV Tuners &amp; Video Capture</t>
  </si>
  <si>
    <t xml:space="preserve"> Computers &amp; Add-Ons/Computer Add-Ons/Video Capture &amp; Editing Devices/TV Tuners </t>
  </si>
  <si>
    <t xml:space="preserve"> Computers &amp; Add-Ons/Computer Add-Ons/Video Capture &amp; Editing Devices/Video Converters </t>
  </si>
  <si>
    <t>0435 Video Conferencing</t>
  </si>
  <si>
    <t xml:space="preserve"> Computers &amp; Add-Ons/Computer Add-Ons/Webcams &amp; Network Cameras </t>
  </si>
  <si>
    <t>video-conferencing-feature, wireless-feature</t>
  </si>
  <si>
    <t xml:space="preserve"> Computers &amp; Add-Ons/Computer Add-Ons/Webcams &amp; Network Cameras/Wired </t>
  </si>
  <si>
    <t xml:space="preserve"> Computers &amp; Add-Ons/Desktop Computers </t>
  </si>
  <si>
    <t xml:space="preserve"> Computers &amp; Add-Ons/Handhelds &amp; PDAs </t>
  </si>
  <si>
    <t xml:space="preserve"> Computers &amp; Add-Ons/Laptop Computers </t>
  </si>
  <si>
    <t xml:space="preserve"> Computers &amp; Add-Ons/Netbooks </t>
  </si>
  <si>
    <t>netbook-computers</t>
  </si>
  <si>
    <t xml:space="preserve"> Computers &amp; Add-Ons/Servers </t>
  </si>
  <si>
    <t xml:space="preserve"> Computers &amp; Add-Ons/Tablet PCs </t>
  </si>
  <si>
    <t xml:space="preserve"> GPS &amp; Navigation/GPS Trackers/Personal GPS Trackers &amp; Locator Beacons </t>
  </si>
  <si>
    <t>personal-gps-trackers</t>
  </si>
  <si>
    <t xml:space="preserve"> GPS &amp; Navigation/GPS Trackers/Vehicle &amp; Fleet GPS Trackers </t>
  </si>
  <si>
    <t>vehicle-gps-trackers</t>
  </si>
  <si>
    <t xml:space="preserve"> GPS &amp; Navigation/Handheld GPS &amp; Navigation/Digital Compasses </t>
  </si>
  <si>
    <t xml:space="preserve"> GPS &amp; Navigation/Handheld GPS &amp; Navigation/Dog Finders </t>
  </si>
  <si>
    <t>gps-dog-finders</t>
  </si>
  <si>
    <t xml:space="preserve"> GPS &amp; Navigation/Handheld GPS &amp; Navigation/Two-Way Radio GPS </t>
  </si>
  <si>
    <t>1305 GPS - Portable Navigation</t>
  </si>
  <si>
    <t xml:space="preserve"> GPS &amp; Navigation/Sports &amp; Fitness GPS </t>
  </si>
  <si>
    <t>sports</t>
  </si>
  <si>
    <t xml:space="preserve"> GPS &amp; Navigation/Sports &amp; Fitness GPS/Cycling GPS </t>
  </si>
  <si>
    <t xml:space="preserve"> GPS &amp; Navigation/Sports &amp; Fitness GPS/Golf GPS </t>
  </si>
  <si>
    <t xml:space="preserve"> GPS &amp; Navigation/Sports &amp; Fitness GPS/Running GPS </t>
  </si>
  <si>
    <t>running-gps-units</t>
  </si>
  <si>
    <t xml:space="preserve"> GPS &amp; Navigation/Vehicle GPS </t>
  </si>
  <si>
    <t xml:space="preserve"> GPS &amp; Navigation/Vehicle GPS/In-Dash Vehicle GPS </t>
  </si>
  <si>
    <t xml:space="preserve"> GPS &amp; Navigation/Vehicle GPS/Motorcycle GPS </t>
  </si>
  <si>
    <t>motorcycle-gps-units</t>
  </si>
  <si>
    <t xml:space="preserve"> GPS &amp; Navigation/Vehicle GPS/Portable Vehicle GPS </t>
  </si>
  <si>
    <t>portable-vehicle-gps-units</t>
  </si>
  <si>
    <t xml:space="preserve"> Marine Electronics/Depth Finders </t>
  </si>
  <si>
    <t xml:space="preserve"> Marine Electronics/Fishfinders </t>
  </si>
  <si>
    <t xml:space="preserve"> Marine Electronics/Marine GPS Units &amp; Chartplotters </t>
  </si>
  <si>
    <t xml:space="preserve"> Marine Electronics/Radar Systems </t>
  </si>
  <si>
    <t>marine-radar-systems</t>
  </si>
  <si>
    <t xml:space="preserve"> Office Electronics/Calculators </t>
  </si>
  <si>
    <t xml:space="preserve"> Office Electronics/Calculators/Financial &amp; Business </t>
  </si>
  <si>
    <t xml:space="preserve"> Office Electronics/Calculators/Graphing </t>
  </si>
  <si>
    <t xml:space="preserve"> Office Electronics/Calculators/Printing </t>
  </si>
  <si>
    <t xml:space="preserve"> Office Electronics/Calculators/Scientific </t>
  </si>
  <si>
    <t xml:space="preserve"> Office Electronics/Copiers </t>
  </si>
  <si>
    <t>color-printing-feature, monochrome-printing-feature</t>
  </si>
  <si>
    <t xml:space="preserve"> Office Electronics/eBook Readers </t>
  </si>
  <si>
    <t xml:space="preserve"> Office Electronics/Electronic Dictionaries, Thesauri &amp; Translators </t>
  </si>
  <si>
    <t xml:space="preserve"> Office Electronics/Electronic Dictionaries, Thesauri &amp; Translators/English Dictionaries </t>
  </si>
  <si>
    <t xml:space="preserve"> Office Electronics/Electronic Dictionaries, Thesauri &amp; Translators/Foreign Language Dictionaries </t>
  </si>
  <si>
    <t xml:space="preserve"> Office Electronics/Electronic Dictionaries, Thesauri &amp; Translators/Foreign Language Translators </t>
  </si>
  <si>
    <t xml:space="preserve"> Office Electronics/Electronic Dictionaries, Thesauri &amp; Translators/Thesauruses </t>
  </si>
  <si>
    <t xml:space="preserve"> Office Electronics/Electronic Organizers </t>
  </si>
  <si>
    <t xml:space="preserve"> Office Electronics/Fax Machines </t>
  </si>
  <si>
    <t xml:space="preserve"> Office Electronics/Other Office Equipment/Bar Code Scanners </t>
  </si>
  <si>
    <t xml:space="preserve"> Office Electronics/Other Office Equipment/Cash Registers </t>
  </si>
  <si>
    <t xml:space="preserve"> Office Electronics/Other Office Equipment/Label Makers </t>
  </si>
  <si>
    <t xml:space="preserve"> Office Electronics/Other Office Equipment/Postal Scales </t>
  </si>
  <si>
    <t xml:space="preserve"> Office Electronics/Other Office Equipment/Shredders </t>
  </si>
  <si>
    <t xml:space="preserve"> Office Electronics/Other Office Equipment/Typewriters </t>
  </si>
  <si>
    <t xml:space="preserve"> Office Electronics/Presentation Products/Binding Machines </t>
  </si>
  <si>
    <t xml:space="preserve"> Office Electronics/Presentation Products/Electronic White Boards </t>
  </si>
  <si>
    <t xml:space="preserve"> Office Electronics/Presentation Products/Laminators </t>
  </si>
  <si>
    <t>laminating-machines</t>
  </si>
  <si>
    <t xml:space="preserve"> Office Electronics/Presentation Products/Overhead Projectors </t>
  </si>
  <si>
    <t>0205 Inkjet All-in-one Printers</t>
  </si>
  <si>
    <t xml:space="preserve"> Office Electronics/Printers </t>
  </si>
  <si>
    <t>portable, preview-monitor-feature, photo-only-printing-feature, poster-size-prints-feature, individual-color-ink-tanks, fast-photo-printing-feature, fade-resistant-prints-feature, memory-card-enabled, photo-printing-feature</t>
  </si>
  <si>
    <t xml:space="preserve"> Office Electronics/Printers/All-In-Ones </t>
  </si>
  <si>
    <t xml:space="preserve"> Office Electronics/Printers/Dot Matrix </t>
  </si>
  <si>
    <t xml:space="preserve"> Office Electronics/Printers/Identification Card Printers </t>
  </si>
  <si>
    <t>0235 Laser Single-Function Printers</t>
  </si>
  <si>
    <t xml:space="preserve"> Office Electronics/Printers/Laser </t>
  </si>
  <si>
    <t xml:space="preserve"> Office Electronics/Printers/Photo Printers/Dye Sublimation </t>
  </si>
  <si>
    <t>0230 Inkjet Single-Function Printers</t>
  </si>
  <si>
    <t xml:space="preserve"> Office Electronics/Printers/Photo Printers/Ink Jet </t>
  </si>
  <si>
    <t xml:space="preserve"> Office Electronics/Printers/Photo Printers/Solid Ink </t>
  </si>
  <si>
    <t xml:space="preserve"> Office Electronics/Scanners </t>
  </si>
  <si>
    <t xml:space="preserve"> Office Electronics/Telephones/Answering Devices </t>
  </si>
  <si>
    <t xml:space="preserve"> Office Electronics/Telephones/Audio Conferencing </t>
  </si>
  <si>
    <t xml:space="preserve"> Office Electronics/Telephones/Corded Telephones </t>
  </si>
  <si>
    <t>caller-id-feature, answering-device-feature, clock-feature, multi-line-feature, single-line-feature</t>
  </si>
  <si>
    <t xml:space="preserve"> Office Electronics/Telephones/Cordless Telephones/Corded-Cordless Combos </t>
  </si>
  <si>
    <t xml:space="preserve"> Office Electronics/Telephones/Cordless Telephones/Kids' </t>
  </si>
  <si>
    <t>caller-id-feature, answering-device-feature, speaker-phone-feature, extra-handset-feature, expandable-multi-handset-feature</t>
  </si>
  <si>
    <t xml:space="preserve"> Office Electronics/Telephones/Novelty Telephones </t>
  </si>
  <si>
    <t>novelty</t>
  </si>
  <si>
    <t xml:space="preserve"> Office Electronics/Telephones/Pagers </t>
  </si>
  <si>
    <t xml:space="preserve"> Office Electronics/Telephones/PBX Phones &amp; Systems </t>
  </si>
  <si>
    <t xml:space="preserve"> Office Electronics/Telephones/Video Phones </t>
  </si>
  <si>
    <t xml:space="preserve"> Office Electronics/Telephones/VoIP </t>
  </si>
  <si>
    <t>skype-voip-compatible, vonage-voip-compatible</t>
  </si>
  <si>
    <t xml:space="preserve"> Office Electronics/Telephones/VoIP/Adapters </t>
  </si>
  <si>
    <t xml:space="preserve"> Office Electronics/Telephones/VoIP/Handsets </t>
  </si>
  <si>
    <t xml:space="preserve"> Office Electronics/Telephones/VoIP/Routers </t>
  </si>
  <si>
    <t xml:space="preserve"> Security &amp; Surveillance </t>
  </si>
  <si>
    <t xml:space="preserve"> Security &amp; Surveillance/Accessories </t>
  </si>
  <si>
    <t xml:space="preserve"> Security &amp; Surveillance/Accessories/Access-Control Keypads </t>
  </si>
  <si>
    <t xml:space="preserve"> Security &amp; Surveillance/Accessories/Surveillance Camera Cables </t>
  </si>
  <si>
    <t xml:space="preserve"> Security &amp; Surveillance/Accessories/Surveillance Camera Lenses </t>
  </si>
  <si>
    <t xml:space="preserve"> Security &amp; Surveillance/Accessories/Surveillance Housing &amp; Mounting Brackets </t>
  </si>
  <si>
    <t xml:space="preserve"> Security &amp; Surveillance/Accessories/Voice Dialers </t>
  </si>
  <si>
    <t xml:space="preserve"> Security &amp; Surveillance/Biometrics </t>
  </si>
  <si>
    <t xml:space="preserve"> Security &amp; Surveillance/Biometrics/Face Analyzers </t>
  </si>
  <si>
    <t xml:space="preserve"> Security &amp; Surveillance/Biometrics/Fingerprint Analyzers </t>
  </si>
  <si>
    <t xml:space="preserve"> Security &amp; Surveillance/Biometrics/Hand-Geometry Analyzers </t>
  </si>
  <si>
    <t>biometric-hand-geometry-analyzers</t>
  </si>
  <si>
    <t xml:space="preserve"> Security &amp; Surveillance/Biometrics/Iris Analyzers </t>
  </si>
  <si>
    <t xml:space="preserve"> Security &amp; Surveillance/Biometrics/Retina Analyzers </t>
  </si>
  <si>
    <t xml:space="preserve"> Security &amp; Surveillance/Biometrics/Voice Analyzers </t>
  </si>
  <si>
    <t xml:space="preserve"> Security &amp; Surveillance/Complete Surveillance Systems </t>
  </si>
  <si>
    <t xml:space="preserve"> Security &amp; Surveillance/Fiber Optics </t>
  </si>
  <si>
    <t xml:space="preserve"> Security &amp; Surveillance/Fiber Optics/Receivers </t>
  </si>
  <si>
    <t xml:space="preserve"> Security &amp; Surveillance/Fiber Optics/Transceivers </t>
  </si>
  <si>
    <t xml:space="preserve"> Security &amp; Surveillance/Fiber Optics/Transmitters </t>
  </si>
  <si>
    <t xml:space="preserve"> Security &amp; Surveillance/Home Security Systems </t>
  </si>
  <si>
    <t>hardwired-feature, wireless-feature</t>
  </si>
  <si>
    <t xml:space="preserve"> Security &amp; Surveillance/Security Sensors &amp; Alarms </t>
  </si>
  <si>
    <t xml:space="preserve"> Security &amp; Surveillance/Security Sensors &amp; Alarms/Barking-Dog Alarms </t>
  </si>
  <si>
    <t xml:space="preserve"> Security &amp; Surveillance/Security Sensors &amp; Alarms/Door Sensors </t>
  </si>
  <si>
    <t xml:space="preserve"> Security &amp; Surveillance/Security Sensors &amp; Alarms/Doorbell Ring Detectors </t>
  </si>
  <si>
    <t xml:space="preserve"> Security &amp; Surveillance/Security Sensors &amp; Alarms/Floor Sensors </t>
  </si>
  <si>
    <t xml:space="preserve"> Security &amp; Surveillance/Security Sensors &amp; Alarms/Glass-Break Sensors </t>
  </si>
  <si>
    <t xml:space="preserve"> Security &amp; Surveillance/Security Sensors &amp; Alarms/Horns &amp; Sirens </t>
  </si>
  <si>
    <t xml:space="preserve"> Security &amp; Surveillance/Security Sensors &amp; Alarms/Mail Alert Sensors </t>
  </si>
  <si>
    <t xml:space="preserve"> Security &amp; Surveillance/Security Sensors &amp; Alarms/Motion Detectors </t>
  </si>
  <si>
    <t xml:space="preserve"> Security &amp; Surveillance/Security Sensors &amp; Alarms/Motion Detectors/IR Beam Sensors </t>
  </si>
  <si>
    <t xml:space="preserve"> Security &amp; Surveillance/Security Sensors &amp; Alarms/Motion Detectors/Motion-Activated Lights </t>
  </si>
  <si>
    <t xml:space="preserve"> Security &amp; Surveillance/Security Sensors &amp; Alarms/Vehicle Sensors </t>
  </si>
  <si>
    <t xml:space="preserve"> Security &amp; Surveillance/Security Sensors &amp; Alarms/Vibration Sensors </t>
  </si>
  <si>
    <t xml:space="preserve"> Security &amp; Surveillance/Security Sensors &amp; Alarms/Window Sensors </t>
  </si>
  <si>
    <t>window-contact-sensors</t>
  </si>
  <si>
    <t xml:space="preserve"> Security &amp; Surveillance/Surveillance Video Equipment/Camera Sequencers </t>
  </si>
  <si>
    <t xml:space="preserve"> Security &amp; Surveillance/Surveillance Video Equipment/Channel Modulators </t>
  </si>
  <si>
    <t xml:space="preserve"> Security &amp; Surveillance/Surveillance Video Equipment/Security Monitors &amp; Displays </t>
  </si>
  <si>
    <t>black-and-white-display-feature, color-display-feature</t>
  </si>
  <si>
    <t xml:space="preserve"> Security &amp; Surveillance/Surveillance Video Equipment/Security Monitors &amp; Displays/Plasma Displays </t>
  </si>
  <si>
    <t xml:space="preserve"> Security &amp; Surveillance/Surveillance Video Equipment/Surveillance Video Recorders </t>
  </si>
  <si>
    <t xml:space="preserve"> Security &amp; Surveillance/Surveillance Video Equipment/Surveillance Video Recorders/Digital Security Recorders </t>
  </si>
  <si>
    <t xml:space="preserve"> Security &amp; Surveillance/Surveillance Video Equipment/Surveillance Video Recorders/Time-Lapse VCRs </t>
  </si>
  <si>
    <t xml:space="preserve"> Security &amp; Surveillance/Surveillance Video Equipment/Video Multiplexers &amp; Quads </t>
  </si>
  <si>
    <t xml:space="preserve"> Security &amp; Surveillance/Surveillance Video Equipment/Video Switchers </t>
  </si>
  <si>
    <t xml:space="preserve"> Security &amp; Surveillance/Surveillance Video Equipment/Video Transmission Systems </t>
  </si>
  <si>
    <t>ComputerMemoryType</t>
  </si>
  <si>
    <t>sdram</t>
  </si>
  <si>
    <t>rdram, fpm_dram, edo_dram, ddr_sdram, ddr2_sdram, sdram</t>
  </si>
  <si>
    <t>Node Name</t>
  </si>
  <si>
    <t>ITK</t>
  </si>
  <si>
    <t>Attribute</t>
  </si>
  <si>
    <t>Keywords</t>
  </si>
  <si>
    <t>Attribute 2</t>
  </si>
  <si>
    <t>Keyword 2</t>
  </si>
  <si>
    <t>Attribute 3</t>
  </si>
  <si>
    <t>Keyword 3</t>
  </si>
  <si>
    <t>Keyword 4</t>
  </si>
  <si>
    <t>2000 Outlet CE</t>
  </si>
  <si>
    <t>9800 Amazon Bags</t>
  </si>
  <si>
    <t>9900 Uncategorized</t>
  </si>
  <si>
    <t>0206 Laser All-in-one Printers</t>
  </si>
  <si>
    <t>0281 Toner</t>
  </si>
  <si>
    <t>0282 Shredders</t>
  </si>
  <si>
    <t>0376 Bare/OEM Drives</t>
  </si>
  <si>
    <t>0377 Networked Attached Storage</t>
  </si>
  <si>
    <t>0378 Solid State Drives</t>
  </si>
  <si>
    <t>0389 Component Outlet</t>
  </si>
  <si>
    <t>0415 Network Interface Cards</t>
  </si>
  <si>
    <t>0445 Gamepads/Joypads</t>
  </si>
  <si>
    <t>0480 Tablets</t>
  </si>
  <si>
    <t>0516 Portable DVD Players</t>
  </si>
  <si>
    <t>0517 Next Gen/Blu-Ray Players</t>
  </si>
  <si>
    <t>0540 LCD TVs</t>
  </si>
  <si>
    <t>0543 Projection Televisions</t>
  </si>
  <si>
    <t>0544 Home Theater Projectors</t>
  </si>
  <si>
    <t>0545 CRT Televisions</t>
  </si>
  <si>
    <t>0556 Digital Video Recorders</t>
  </si>
  <si>
    <t>0597 DIRECTV Leased Hardware</t>
  </si>
  <si>
    <t>0620 Radios</t>
  </si>
  <si>
    <t>0670 Distributed Entertainment Systems</t>
  </si>
  <si>
    <t>0689 Home Audio Outlet</t>
  </si>
  <si>
    <t>0805 Single-Use Camera</t>
  </si>
  <si>
    <t>0807 Still Cameras</t>
  </si>
  <si>
    <t>0810 Digital - Point &amp; Shoot</t>
  </si>
  <si>
    <t>0812 Digital - SLR</t>
  </si>
  <si>
    <t>0825 Binocular</t>
  </si>
  <si>
    <t>0830 Telescope</t>
  </si>
  <si>
    <t>0840 Frames and Albums</t>
  </si>
  <si>
    <t>0871 Camcorder Accessories</t>
  </si>
  <si>
    <t>0882 Film</t>
  </si>
  <si>
    <t>0884 Lenses and Filters</t>
  </si>
  <si>
    <t>0886 Bags and Cases</t>
  </si>
  <si>
    <t>0889 Camera and Photo Outlet</t>
  </si>
  <si>
    <t>1030 Satellite Radio</t>
  </si>
  <si>
    <t>1045 Portable MiniDisc</t>
  </si>
  <si>
    <t>1089 MP3 Outlet</t>
  </si>
  <si>
    <t>1099 MP3 Other</t>
  </si>
  <si>
    <t>1310 Car Stereo</t>
  </si>
  <si>
    <t>1315 Car Speakers and Amplifiers</t>
  </si>
  <si>
    <t>1320 Misc Outdoor Electronics</t>
  </si>
  <si>
    <t>1325 Car Video</t>
  </si>
  <si>
    <t>1330 Marine Navigation</t>
  </si>
  <si>
    <t>1335 Car Security Systems</t>
  </si>
  <si>
    <t>1365 Radar Detectors</t>
  </si>
  <si>
    <t>1370 Car Audio and Video Accessories</t>
  </si>
  <si>
    <t>1375 GPS Maps and Services</t>
  </si>
  <si>
    <t>1385 Satellite Radios and Accessories</t>
  </si>
  <si>
    <t>1489 Laptop Accessories Outlet</t>
  </si>
  <si>
    <t>2054 Accessories</t>
  </si>
  <si>
    <t>5410 Presentation Supplies</t>
  </si>
  <si>
    <t>5425 Speakers</t>
  </si>
  <si>
    <t>5460 Telephone Accessories</t>
  </si>
  <si>
    <t>5489 Accessories Outlet</t>
  </si>
  <si>
    <t>9999 Uncategorized</t>
  </si>
  <si>
    <t>tripods</t>
  </si>
  <si>
    <t>photographic-light-booms</t>
  </si>
  <si>
    <t>photographic-light-meter-accessories</t>
  </si>
  <si>
    <t>photographic-light-stands</t>
  </si>
  <si>
    <t>binocular-caps</t>
  </si>
  <si>
    <t>binocular-rainguards</t>
  </si>
  <si>
    <t>flash-memory-camcorders</t>
  </si>
  <si>
    <t>hard-disk-drive-camcorders</t>
  </si>
  <si>
    <t>professional-camcorders</t>
  </si>
  <si>
    <t>hi-8-camcorders</t>
  </si>
  <si>
    <t>vhs-c-camcorders</t>
  </si>
  <si>
    <t>dvd-digital-camcorders</t>
  </si>
  <si>
    <t>mini-dv-digital-camcorders</t>
  </si>
  <si>
    <t>digital-8-digital-camcorders</t>
  </si>
  <si>
    <t>point-and-shoot-digital-cameras</t>
  </si>
  <si>
    <t>slr-digital-cameras</t>
  </si>
  <si>
    <t>35mm-film-cameras</t>
  </si>
  <si>
    <t>aps-film-cameras</t>
  </si>
  <si>
    <t>instant-film-cameras</t>
  </si>
  <si>
    <t>large-format-film-cameras</t>
  </si>
  <si>
    <t>medium-format-film-cameras</t>
  </si>
  <si>
    <t>slr-film-cameras</t>
  </si>
  <si>
    <t>single-use-film-cameras</t>
  </si>
  <si>
    <t>slide-projectors</t>
  </si>
  <si>
    <t>microscopes</t>
  </si>
  <si>
    <t>monoculars</t>
  </si>
  <si>
    <t>catadioptric-telescopes</t>
  </si>
  <si>
    <t>reflecting-telescopes</t>
  </si>
  <si>
    <t>refracting-telescopes</t>
  </si>
  <si>
    <t>camcorder-lenses</t>
  </si>
  <si>
    <t>point-and-shoot-camera-lenses</t>
  </si>
  <si>
    <t>digital-slr-camera-lenses</t>
  </si>
  <si>
    <t>slr-camera-lenses</t>
  </si>
  <si>
    <t>monopods</t>
  </si>
  <si>
    <t>tripod-heads</t>
  </si>
  <si>
    <t>tripod-legs</t>
  </si>
  <si>
    <t>camera-power-adapters</t>
  </si>
  <si>
    <t>blank-mini-dvd-ram-discs</t>
  </si>
  <si>
    <t>camera-cables</t>
  </si>
  <si>
    <t>binocular-cases</t>
  </si>
  <si>
    <t>camcorder-cases</t>
  </si>
  <si>
    <t>camera-accessory-bags</t>
  </si>
  <si>
    <t>photographic-equipment-pouches</t>
  </si>
  <si>
    <t>projection-equipment-cases</t>
  </si>
  <si>
    <t>telescope-cases</t>
  </si>
  <si>
    <t>photographic-equipment-bag-accessories</t>
  </si>
  <si>
    <t>photographic-equipment-belts</t>
  </si>
  <si>
    <t>photographic-equipment-harnesses</t>
  </si>
  <si>
    <t>photographic-equipment-bag-inserts</t>
  </si>
  <si>
    <t>photographic-equipment-bag-liners</t>
  </si>
  <si>
    <t>photographic-equipment-rain-covers</t>
  </si>
  <si>
    <t>photographic-equipment-bag-replacement-parts</t>
  </si>
  <si>
    <t>photographic-equipment-bag-straps</t>
  </si>
  <si>
    <t>camera-cleaning-brushes</t>
  </si>
  <si>
    <t>camera-cleaning-kits</t>
  </si>
  <si>
    <t>camera-cleaning-cloths</t>
  </si>
  <si>
    <t>compressed-air-camera-cleaners</t>
  </si>
  <si>
    <t>camera-liquid-cleaners</t>
  </si>
  <si>
    <t>camera-cleaner-refills</t>
  </si>
  <si>
    <t>camera-lens-bayonet-filters</t>
  </si>
  <si>
    <t>camera-lens-round-filters</t>
  </si>
  <si>
    <t>camera-lens-square-filters</t>
  </si>
  <si>
    <t>artists-light-boxes</t>
  </si>
  <si>
    <t>photography-loupes</t>
  </si>
  <si>
    <t>photographic-lighting-barn-doors</t>
  </si>
  <si>
    <t>photographic-lighting-diffusers</t>
  </si>
  <si>
    <t>photographic-lighting-filters</t>
  </si>
  <si>
    <t>photographic-lighting-flags</t>
  </si>
  <si>
    <t>photographic-lighting-reflectors</t>
  </si>
  <si>
    <t>photographic-lighting-soft-boxes</t>
  </si>
  <si>
    <t>photographic-flashlights</t>
  </si>
  <si>
    <t>photographic-monolights</t>
  </si>
  <si>
    <t>photographic-light-mounting-hardware</t>
  </si>
  <si>
    <t>photographic-lighting-slaves</t>
  </si>
  <si>
    <t>photographic-lighting-umbrellas</t>
  </si>
  <si>
    <t>photo-studio-copystands</t>
  </si>
  <si>
    <t>photographic-dry-mount-supplies</t>
  </si>
  <si>
    <t>laminating-film</t>
  </si>
  <si>
    <t>photo-mat-boards</t>
  </si>
  <si>
    <t>photo-mounting-corners</t>
  </si>
  <si>
    <t>photo-mounting-press</t>
  </si>
  <si>
    <t>photo-mounting-squares</t>
  </si>
  <si>
    <t>photography-tapes</t>
  </si>
  <si>
    <t>picture-hanging-hardware</t>
  </si>
  <si>
    <t>photo-print-finishing-lacquers</t>
  </si>
  <si>
    <t>mat-cutter-refill-blades</t>
  </si>
  <si>
    <t>photographic-slide-mounts</t>
  </si>
  <si>
    <t>photo-studio-posing-props</t>
  </si>
  <si>
    <t>photo-studio-shooting-tables</t>
  </si>
  <si>
    <t>photo-studio-shooting-tents</t>
  </si>
  <si>
    <t>photo-studio-support-equipment</t>
  </si>
  <si>
    <t>photo-studio-backgrounds</t>
  </si>
  <si>
    <t>photo-storage-and-presentation-materials-supplies</t>
  </si>
  <si>
    <t>photo-storage-boxes</t>
  </si>
  <si>
    <t>photo-storage-envelopes</t>
  </si>
  <si>
    <t>photo-mailers</t>
  </si>
  <si>
    <t>photo-presentation-portfolios</t>
  </si>
  <si>
    <t>photo-presentation-boards</t>
  </si>
  <si>
    <t>professional-art-frame-kits</t>
  </si>
  <si>
    <t>professional-photo-presentation-albums</t>
  </si>
  <si>
    <t>archival-photo-protective-sleeves</t>
  </si>
  <si>
    <t>archival-photo-protective-pages</t>
  </si>
  <si>
    <t>photo-storage-binders</t>
  </si>
  <si>
    <t>darkroom-air-cleaners</t>
  </si>
  <si>
    <t>darkroom-fans</t>
  </si>
  <si>
    <t>darkroom-louvers</t>
  </si>
  <si>
    <t>darkroom-temperature-regulators</t>
  </si>
  <si>
    <t>darkroom-thermometers</t>
  </si>
  <si>
    <t>darkroom-photographic-chemicals</t>
  </si>
  <si>
    <t>photo-enlargers</t>
  </si>
  <si>
    <t>photo-enlarger-accessories</t>
  </si>
  <si>
    <t>photographic-enlarging-paper</t>
  </si>
  <si>
    <t>film-processing-supplies</t>
  </si>
  <si>
    <t>darkroom-safelights</t>
  </si>
  <si>
    <t>digital-camera-docking-stations</t>
  </si>
  <si>
    <t>rear-projection-projector-screens</t>
  </si>
  <si>
    <t>video-projector-lenses</t>
  </si>
  <si>
    <t>binocular-accessories</t>
  </si>
  <si>
    <t>binocular-eyecups</t>
  </si>
  <si>
    <t>binocular-filters</t>
  </si>
  <si>
    <t>spotting-scope-camera-adapters</t>
  </si>
  <si>
    <t>binocular-straps</t>
  </si>
  <si>
    <t>binocular-tripod-adapters</t>
  </si>
  <si>
    <t>telescope-accessories</t>
  </si>
  <si>
    <t>barlow-lenses</t>
  </si>
  <si>
    <t>telescope-binocular-viewers</t>
  </si>
  <si>
    <t>collimators</t>
  </si>
  <si>
    <t>telescope-dew-caps</t>
  </si>
  <si>
    <t>telescope-diagonal-mirrors</t>
  </si>
  <si>
    <t>telescope-electronic-drives</t>
  </si>
  <si>
    <t>telescope-erecting-prisms</t>
  </si>
  <si>
    <t>telescope-eyepieces</t>
  </si>
  <si>
    <t>telescope-filters</t>
  </si>
  <si>
    <t>telescope-finderscopes</t>
  </si>
  <si>
    <t>telescope-guiders</t>
  </si>
  <si>
    <t>telescope-illuminators</t>
  </si>
  <si>
    <t>telescope-motor-drives</t>
  </si>
  <si>
    <t>telescope-photo-adapters</t>
  </si>
  <si>
    <t>telescope-remote-controls</t>
  </si>
  <si>
    <t>telescope-sky-maps</t>
  </si>
  <si>
    <t>telescope-viewfinders</t>
  </si>
  <si>
    <t>telescope-wedges</t>
  </si>
  <si>
    <t>camera-flash-accessories</t>
  </si>
  <si>
    <t>flash-adapter-rings</t>
  </si>
  <si>
    <t>camera-flash-battery-packs</t>
  </si>
  <si>
    <t>camera-flash-brackets</t>
  </si>
  <si>
    <t>flash-shoe-mounts</t>
  </si>
  <si>
    <t>camera-flash-synch-cords</t>
  </si>
  <si>
    <t>camera-lens-adapters</t>
  </si>
  <si>
    <t>camera-lens-bayonets</t>
  </si>
  <si>
    <t>camera-lens-diopters</t>
  </si>
  <si>
    <t>camera-lens-boards</t>
  </si>
  <si>
    <t>camera-lens-caps</t>
  </si>
  <si>
    <t>camera-lens-hoods</t>
  </si>
  <si>
    <t>camera-lens-supports</t>
  </si>
  <si>
    <t xml:space="preserve"> Accessories &amp; Supplies/Audio &amp; Video Accessories/Crossover Parts </t>
  </si>
  <si>
    <t xml:space="preserve"> Accessories &amp; Supplies/Audio &amp; Video Accessories/Crossover Parts/L-Pads </t>
  </si>
  <si>
    <t xml:space="preserve"> Accessories &amp; Supplies/Audio &amp; Video Accessories/Crossover Parts/Speaker Polyswitches </t>
  </si>
  <si>
    <t xml:space="preserve"> Accessories &amp; Supplies/Audio &amp; Video Accessories/Distribution </t>
  </si>
  <si>
    <t xml:space="preserve"> Accessories &amp; Supplies/Audio &amp; Video Accessories/Distribution/Connecting Blocks </t>
  </si>
  <si>
    <t xml:space="preserve"> Accessories &amp; Supplies/Audio &amp; Video Accessories/Distribution/Controllers </t>
  </si>
  <si>
    <t xml:space="preserve"> Accessories &amp; Supplies/Audio &amp; Video Accessories/Distribution/Converters </t>
  </si>
  <si>
    <t xml:space="preserve"> Accessories &amp; Supplies/Audio &amp; Video Accessories/Distribution/Distribution Panels </t>
  </si>
  <si>
    <t xml:space="preserve"> Accessories &amp; Supplies/Audio &amp; Video Accessories/Distribution/Modulators </t>
  </si>
  <si>
    <t xml:space="preserve"> Accessories &amp; Supplies/Audio &amp; Video Accessories/Distribution/Multiplexers </t>
  </si>
  <si>
    <t>electrical-distribution-multiplexers</t>
  </si>
  <si>
    <t xml:space="preserve"> Accessories &amp; Supplies/Audio &amp; Video Accessories/Distribution/Sequencers </t>
  </si>
  <si>
    <t>electrical-distribution-sequencers</t>
  </si>
  <si>
    <t xml:space="preserve"> Accessories &amp; Supplies/Audio &amp; Video Accessories/Distribution/Switchers &amp; Selectors </t>
  </si>
  <si>
    <t xml:space="preserve"> Accessories &amp; Supplies/Audio &amp; Video Accessories/Distribution/Wire Management </t>
  </si>
  <si>
    <t>0400 Computer Peripherals</t>
  </si>
  <si>
    <t>0489 Network Devices</t>
  </si>
  <si>
    <t xml:space="preserve"> Accessories &amp; Supplies/Audio &amp; Video Accessories/Distribution/Wireless Network Systems </t>
  </si>
  <si>
    <t>wireless-feature</t>
  </si>
  <si>
    <t xml:space="preserve"> Accessories &amp; Supplies/Audio &amp; Video Accessories/Home Audio Crossovers </t>
  </si>
  <si>
    <t>5465 Media Storage Cases</t>
  </si>
  <si>
    <t xml:space="preserve"> Accessories &amp; Supplies/Audio &amp; Video Accessories/Media Storage </t>
  </si>
  <si>
    <t>5415 Media</t>
  </si>
  <si>
    <t xml:space="preserve"> Accessories &amp; Supplies/Audio &amp; Video Accessories/Media Storage/Automotive </t>
  </si>
  <si>
    <t>1000 Portable Digital Players</t>
  </si>
  <si>
    <t>1050 Portable Cassette</t>
  </si>
  <si>
    <t xml:space="preserve"> Accessories &amp; Supplies/Audio &amp; Video Accessories/Media Storage/Cassette </t>
  </si>
  <si>
    <t xml:space="preserve"> Accessories &amp; Supplies/Audio &amp; Video Accessories/Media Storage/CD Player Cases </t>
  </si>
  <si>
    <t>1040 Portable CD</t>
  </si>
  <si>
    <t xml:space="preserve"> Accessories &amp; Supplies/Audio &amp; Video Accessories/Media Storage/CD Racks </t>
  </si>
  <si>
    <t xml:space="preserve"> Accessories &amp; Supplies/Audio &amp; Video Accessories/Media Storage/CD Sleeves &amp; Jewel Cases </t>
  </si>
  <si>
    <t xml:space="preserve"> Accessories &amp; Supplies/Audio &amp; Video Accessories/Media Storage/CD Wallets </t>
  </si>
  <si>
    <t xml:space="preserve"> Accessories &amp; Supplies/Audio &amp; Video Accessories/Media Storage/DVD </t>
  </si>
  <si>
    <t xml:space="preserve"> Accessories &amp; Supplies/Audio &amp; Video Accessories/Media Storage/Minidisc Player &amp; Media </t>
  </si>
  <si>
    <t>minidisc-holders</t>
  </si>
  <si>
    <t>1300 Mobile Electronics</t>
  </si>
  <si>
    <t>1360 Musical Instruments</t>
  </si>
  <si>
    <t xml:space="preserve"> Accessories &amp; Supplies/Audio &amp; Video Accessories/Microphone Accessories </t>
  </si>
  <si>
    <t xml:space="preserve"> Accessories &amp; Supplies/Audio &amp; Video Accessories/Microphone Accessories/Microphone Cable </t>
  </si>
  <si>
    <t xml:space="preserve"> Accessories &amp; Supplies/Audio &amp; Video Accessories/Microphone Accessories/Microphone Stands </t>
  </si>
  <si>
    <t>1002 All MP3 Accessories</t>
  </si>
  <si>
    <t xml:space="preserve"> Accessories &amp; Supplies/Audio &amp; Video Accessories/MP3 Player Accessories </t>
  </si>
  <si>
    <t xml:space="preserve"> Accessories &amp; Supplies/Audio &amp; Video Accessories/MP3 Player Accessories/Armbands </t>
  </si>
  <si>
    <t xml:space="preserve"> Accessories &amp; Supplies/Audio &amp; Video Accessories/MP3 Player Accessories/Batteries </t>
  </si>
  <si>
    <t xml:space="preserve"> Accessories &amp; Supplies/Audio &amp; Video Accessories/MP3 Player Accessories/Cases </t>
  </si>
  <si>
    <t xml:space="preserve"> Accessories &amp; Supplies/Audio &amp; Video Accessories/MP3 Player Accessories/Cassette Player Adapters </t>
  </si>
  <si>
    <t xml:space="preserve"> Accessories &amp; Supplies/Audio &amp; Video Accessories/MP3 Player Accessories/Chargers </t>
  </si>
  <si>
    <t>mp3-player-chargers</t>
  </si>
  <si>
    <t xml:space="preserve"> Accessories &amp; Supplies/Audio &amp; Video Accessories/MP3 Player Accessories/Docking Stations </t>
  </si>
  <si>
    <t xml:space="preserve"> Accessories &amp; Supplies/Audio &amp; Video Accessories/MP3 Player Accessories/FM Transmitters </t>
  </si>
  <si>
    <t xml:space="preserve"> Accessories &amp; Supplies/Audio &amp; Video Accessories/MP3 Player Accessories/Mounting Kits </t>
  </si>
  <si>
    <t xml:space="preserve"> Accessories &amp; Supplies/Audio &amp; Video Accessories/MP3 Player Accessories/Remote Controls </t>
  </si>
  <si>
    <t xml:space="preserve"> Accessories &amp; Supplies/Audio &amp; Video Accessories/MP3 Player Accessories/Speaker Systems </t>
  </si>
  <si>
    <t xml:space="preserve"> Accessories &amp; Supplies/Audio &amp; Video Accessories/Remote Controls </t>
  </si>
  <si>
    <t xml:space="preserve"> Accessories &amp; Supplies/Audio &amp; Video Accessories/Remote Controls/Remote-Control Extenders </t>
  </si>
  <si>
    <t xml:space="preserve"> Accessories &amp; Supplies/Audio &amp; Video Accessories/Screws &amp; Nuts </t>
  </si>
  <si>
    <t>audio-video-nuts-and-screws</t>
  </si>
  <si>
    <t xml:space="preserve"> Accessories &amp; Supplies/Audio &amp; Video Accessories/Screws &amp; Nuts/Cast Driver Mounting Kits </t>
  </si>
  <si>
    <t xml:space="preserve"> Accessories &amp; Supplies/Audio &amp; Video Accessories/Screws &amp; Nuts/Construction Screws </t>
  </si>
  <si>
    <t xml:space="preserve"> Accessories &amp; Supplies/Audio &amp; Video Accessories/Screws &amp; Nuts/Driver Mounting Screws </t>
  </si>
  <si>
    <t>driver-mounting-screws</t>
  </si>
  <si>
    <t xml:space="preserve"> Accessories &amp; Supplies/Audio &amp; Video Accessories/Screws &amp; Nuts/T Nuts </t>
  </si>
  <si>
    <t xml:space="preserve"> Accessories &amp; Supplies/Audio &amp; Video Accessories/Selector Boxes </t>
  </si>
  <si>
    <t xml:space="preserve"> Accessories &amp; Supplies/Audio &amp; Video Accessories/Sound Damping Products </t>
  </si>
  <si>
    <t>sound-damping-products</t>
  </si>
  <si>
    <t xml:space="preserve"> Accessories &amp; Supplies/Audio &amp; Video Accessories/Sound Damping Products/Damping Pads </t>
  </si>
  <si>
    <t>sound-damping-pads</t>
  </si>
  <si>
    <t xml:space="preserve"> Accessories &amp; Supplies/Audio &amp; Video Accessories/Sound Damping Products/Damping Sprays </t>
  </si>
  <si>
    <t>sound-damping-spray</t>
  </si>
  <si>
    <t xml:space="preserve"> Accessories &amp; Supplies/Audio &amp; Video Accessories/Sound Damping Products/Foam &amp; Stuffing </t>
  </si>
  <si>
    <t>sound-damping-foam</t>
  </si>
  <si>
    <t xml:space="preserve"> Accessories &amp; Supplies/Audio &amp; Video Accessories/Sound Damping Products/Panel Damping </t>
  </si>
  <si>
    <t>sound-damping-paneling</t>
  </si>
  <si>
    <t xml:space="preserve"> Accessories &amp; Supplies/Audio &amp; Video Accessories/Speaker Parts &amp; Components </t>
  </si>
  <si>
    <t xml:space="preserve"> Accessories &amp; Supplies/Audio &amp; Video Accessories/Speaker Parts &amp; Components/Cabinet Components </t>
  </si>
  <si>
    <t xml:space="preserve"> Accessories &amp; Supplies/Audio &amp; Video Accessories/Speaker Parts &amp; Components/Carpet &amp; Vinyl </t>
  </si>
  <si>
    <t xml:space="preserve"> Accessories &amp; Supplies/Audio &amp; Video Accessories/Speaker Parts &amp; Components/Case Hardware &amp; Latches </t>
  </si>
  <si>
    <t xml:space="preserve"> Accessories &amp; Supplies/Audio &amp; Video Accessories/Speaker Parts &amp; Components/Castors </t>
  </si>
  <si>
    <t xml:space="preserve"> Accessories &amp; Supplies/Audio &amp; Video Accessories/Speaker Parts &amp; Components/Feet &amp; Spikes </t>
  </si>
  <si>
    <t xml:space="preserve"> Accessories &amp; Supplies/Audio &amp; Video Accessories/Speaker Parts &amp; Components/Grill Cloth </t>
  </si>
  <si>
    <t xml:space="preserve"> Accessories &amp; Supplies/Audio &amp; Video Accessories/Speaker Parts &amp; Components/Handles </t>
  </si>
  <si>
    <t xml:space="preserve"> Accessories &amp; Supplies/Audio &amp; Video Accessories/Speaker Parts &amp; Components/Hi-Fi &amp; HT Cabinets </t>
  </si>
  <si>
    <t xml:space="preserve"> Accessories &amp; Supplies/Audio &amp; Video Accessories/Speaker Parts &amp; Components/Laminate </t>
  </si>
  <si>
    <t xml:space="preserve"> Accessories &amp; Supplies/Audio &amp; Video Accessories/Speaker Parts &amp; Components/Multi-Selector Systems </t>
  </si>
  <si>
    <t>multi-selector-systems</t>
  </si>
  <si>
    <t xml:space="preserve"> Accessories &amp; Supplies/Audio &amp; Video Accessories/Speaker Parts &amp; Components/Port Tubes </t>
  </si>
  <si>
    <t xml:space="preserve"> Accessories &amp; Supplies/Audio &amp; Video Accessories/Speaker Parts &amp; Components/Speaker Grills </t>
  </si>
  <si>
    <t xml:space="preserve"> Accessories &amp; Supplies/Audio &amp; Video Accessories/Speaker Parts &amp; Components/Speaker Sealant </t>
  </si>
  <si>
    <t xml:space="preserve"> Accessories &amp; Supplies/Audio &amp; Video Accessories/Speaker Parts &amp; Components/Subwoofer Amplifiers </t>
  </si>
  <si>
    <t xml:space="preserve"> Accessories &amp; Supplies/Audio &amp; Video Accessories/Speaker Parts &amp; Components/Subwoofer Cabinets </t>
  </si>
  <si>
    <t xml:space="preserve"> Accessories &amp; Supplies/Audio &amp; Video Accessories/Speaker Parts &amp; Components/Subwoofer Kits </t>
  </si>
  <si>
    <t xml:space="preserve"> Accessories &amp; Supplies/Audio &amp; Video Accessories/Speaker Parts &amp; Components/Unfinished Hi-Fi Cabinets </t>
  </si>
  <si>
    <t>unfinished-hi-fi-cabinets</t>
  </si>
  <si>
    <t xml:space="preserve"> Accessories &amp; Supplies/Audio &amp; Video Accessories/Speaker Repair </t>
  </si>
  <si>
    <t xml:space="preserve"> Accessories &amp; Supplies/Audio &amp; Video Accessories/Speaker Repair/Dust Caps </t>
  </si>
  <si>
    <t xml:space="preserve"> Accessories &amp; Supplies/Audio &amp; Video Accessories/Speaker Repair/Speaker Repair Accessories </t>
  </si>
  <si>
    <t xml:space="preserve"> Accessories &amp; Supplies/Audio &amp; Video Accessories/Speaker Repair/Speaker Surround Kits </t>
  </si>
  <si>
    <t xml:space="preserve"> Accessories &amp; Supplies/Audio &amp; Video Accessories/Speaker Repair/Tweeter Diaphragms </t>
  </si>
  <si>
    <t xml:space="preserve"> Accessories &amp; Supplies/Audio &amp; Video Accessories/TV Accessories/Antennas </t>
  </si>
  <si>
    <t xml:space="preserve"> Accessories &amp; Supplies/Audio &amp; Video Accessories/TV Accessories/HDTV Accessories/HDTV Antennas </t>
  </si>
  <si>
    <t>hdtv-feature</t>
  </si>
  <si>
    <t xml:space="preserve"> Accessories &amp; Supplies/Audio &amp; Video Accessories/TV Accessories/HDTV Accessories/HDTV Cables </t>
  </si>
  <si>
    <t>0500 Home Entertainment</t>
  </si>
  <si>
    <t>0530 Plasma TVs</t>
  </si>
  <si>
    <t xml:space="preserve"> Accessories &amp; Supplies/Audio &amp; Video Accessories/TV Accessories/HDTV Accessories/HDTV Receivers &amp; Tuners </t>
  </si>
  <si>
    <t xml:space="preserve"> Accessories &amp; Supplies/Audio &amp; Video Accessories/TV Accessories/Stands &amp; Turntables/TV Stands </t>
  </si>
  <si>
    <t xml:space="preserve"> Accessories &amp; Supplies/Audio &amp; Video Accessories/TV Accessories/Stands &amp; Turntables/TV Turntables </t>
  </si>
  <si>
    <t>0510 VCR</t>
  </si>
  <si>
    <t xml:space="preserve"> Accessories &amp; Supplies/Audio &amp; Video Accessories/VCR Rewinders </t>
  </si>
  <si>
    <t>0599 Other</t>
  </si>
  <si>
    <t xml:space="preserve"> Accessories &amp; Supplies/Audio &amp; Video Accessories/Video Converters </t>
  </si>
  <si>
    <t xml:space="preserve"> Accessories &amp; Supplies/Audio &amp; Video Accessories/Video Glasses </t>
  </si>
  <si>
    <t>video-glasses</t>
  </si>
  <si>
    <t>5470 Batteries</t>
  </si>
  <si>
    <t xml:space="preserve"> Accessories &amp; Supplies/Batteries, Chargers &amp; Power Supplies/AC Adapters </t>
  </si>
  <si>
    <t xml:space="preserve"> Accessories &amp; Supplies/Batteries, Chargers &amp; Power Supplies/AC to AC Converters </t>
  </si>
  <si>
    <t xml:space="preserve"> Accessories &amp; Supplies/Batteries, Chargers &amp; Power Supplies/Batteries/by Type/Alkaline </t>
  </si>
  <si>
    <t>silver-oxide-battery-type, nickel-metal-hydride-battery-type, nickel-cadmium-battery-type, lithium-ion-battery-type, rechargeable, lithium-battery-type, alkaline-battery-type</t>
  </si>
  <si>
    <t>alkaline-battery-type</t>
  </si>
  <si>
    <t xml:space="preserve"> Accessories &amp; Supplies/Batteries, Chargers &amp; Power Supplies/Batteries/by Use/Bar Code Scanner </t>
  </si>
  <si>
    <t xml:space="preserve"> Accessories &amp; Supplies/Batteries, Chargers &amp; Power Supplies/Batteries/by Use/Calculator &amp; Watch </t>
  </si>
  <si>
    <t>0800 Cameras</t>
  </si>
  <si>
    <t>0815 Video</t>
  </si>
  <si>
    <t>0200 SOHO</t>
  </si>
  <si>
    <t>0252 Telephone Accessories</t>
  </si>
  <si>
    <t xml:space="preserve"> Accessories &amp; Supplies/Batteries, Chargers &amp; Power Supplies/Batteries/by Use/Cordless Telephone </t>
  </si>
  <si>
    <t>0880 Accessories</t>
  </si>
  <si>
    <t>0820 Security &amp; Surveillance</t>
  </si>
  <si>
    <t xml:space="preserve"> Accessories &amp; Supplies/Batteries, Chargers &amp; Power Supplies/Batteries/by Use/Film Camera </t>
  </si>
  <si>
    <t>1400 PC Products</t>
  </si>
  <si>
    <t>1415 Batteries &amp; Chargers</t>
  </si>
  <si>
    <t xml:space="preserve"> Accessories &amp; Supplies/Batteries, Chargers &amp; Power Supplies/Batteries/by Use/Laptop Computer </t>
  </si>
  <si>
    <t>1340 2-Way Radios</t>
  </si>
  <si>
    <t xml:space="preserve"> Accessories &amp; Supplies/Batteries, Chargers &amp; Power Supplies/Batteries/by Use/Two-Way Radio </t>
  </si>
  <si>
    <t xml:space="preserve"> Accessories &amp; Supplies/Batteries, Chargers &amp; Power Supplies/Battery Chargers </t>
  </si>
  <si>
    <t xml:space="preserve"> Accessories &amp; Supplies/Batteries, Chargers &amp; Power Supplies/Battery Chargers/Bar Code Scanner </t>
  </si>
  <si>
    <t xml:space="preserve"> Accessories &amp; Supplies/Batteries, Chargers &amp; Power Supplies/Battery Chargers/Calculator &amp; Watch </t>
  </si>
  <si>
    <t>watch-battery-chargers</t>
  </si>
  <si>
    <t xml:space="preserve"> Accessories &amp; Supplies/Batteries, Chargers &amp; Power Supplies/Battery Chargers/Notebook </t>
  </si>
  <si>
    <t xml:space="preserve"> Accessories &amp; Supplies/Batteries, Chargers &amp; Power Supplies/Battery Chargers/Telephone </t>
  </si>
  <si>
    <t xml:space="preserve"> Accessories &amp; Supplies/Batteries, Chargers &amp; Power Supplies/Battery Chargers/Two-Way Radio </t>
  </si>
  <si>
    <t xml:space="preserve"> Accessories &amp; Supplies/Batteries, Chargers &amp; Power Supplies/External Battery Packs </t>
  </si>
  <si>
    <t xml:space="preserve"> Accessories &amp; Supplies/Batteries, Chargers &amp; Power Supplies/Isolation Transformers </t>
  </si>
  <si>
    <t xml:space="preserve"> Accessories &amp; Supplies/Batteries, Chargers &amp; Power Supplies/Line Conditioners </t>
  </si>
  <si>
    <t xml:space="preserve"> Accessories &amp; Supplies/Batteries, Chargers &amp; Power Supplies/PDUs </t>
  </si>
  <si>
    <t xml:space="preserve"> Accessories &amp; Supplies/Batteries, Chargers &amp; Power Supplies/Power Cables </t>
  </si>
  <si>
    <t xml:space="preserve"> Accessories &amp; Supplies/Batteries, Chargers &amp; Power Supplies/Power Inverters </t>
  </si>
  <si>
    <t xml:space="preserve"> Accessories &amp; Supplies/Batteries, Chargers &amp; Power Supplies/Power Strips </t>
  </si>
  <si>
    <t xml:space="preserve"> Accessories &amp; Supplies/Batteries, Chargers &amp; Power Supplies/Smart Rack Enclosures </t>
  </si>
  <si>
    <t xml:space="preserve"> Accessories &amp; Supplies/Batteries, Chargers &amp; Power Supplies/Surge Protectors </t>
  </si>
  <si>
    <t xml:space="preserve"> Accessories &amp; Supplies/Batteries, Chargers &amp; Power Supplies/Uninterrupted Power Supplies </t>
  </si>
  <si>
    <t xml:space="preserve"> Accessories &amp; Supplies/Blank Media </t>
  </si>
  <si>
    <t xml:space="preserve"> Accessories &amp; Supplies/Blank Media/Audio </t>
  </si>
  <si>
    <t xml:space="preserve"> Accessories &amp; Supplies/Blank Media/Audio/Cassette Tapes </t>
  </si>
  <si>
    <t xml:space="preserve"> Accessories &amp; Supplies/Blank Media/Audio/Cassette Tapes/120-Minute </t>
  </si>
  <si>
    <t xml:space="preserve"> Accessories &amp; Supplies/Blank Media/Audio/Cassette Tapes/60-Minute </t>
  </si>
  <si>
    <t xml:space="preserve"> Accessories &amp; Supplies/Blank Media/Audio/Cassette Tapes/90-Minute </t>
  </si>
  <si>
    <t xml:space="preserve"> Accessories &amp; Supplies/Blank Media/Audio/CD-R for Audio </t>
  </si>
  <si>
    <t xml:space="preserve"> Accessories &amp; Supplies/Blank Media/Audio/CD-RW for Audio </t>
  </si>
  <si>
    <t xml:space="preserve"> Accessories &amp; Supplies/Blank Media/Audio/DATs </t>
  </si>
  <si>
    <t xml:space="preserve"> Accessories &amp; Supplies/Blank Media/Audio/Minidiscs </t>
  </si>
  <si>
    <t xml:space="preserve"> Accessories &amp; Supplies/Blank Media/Computer </t>
  </si>
  <si>
    <t xml:space="preserve"> Accessories &amp; Supplies/Blank Media/Computer/BD-R </t>
  </si>
  <si>
    <t>blank-bd-dash-r-discs</t>
  </si>
  <si>
    <t xml:space="preserve"> Accessories &amp; Supplies/Blank Media/Computer/BD-RE </t>
  </si>
  <si>
    <t>blank-bd-dash-re-discs</t>
  </si>
  <si>
    <t xml:space="preserve"> Accessories &amp; Supplies/Blank Media/Computer/CD-R </t>
  </si>
  <si>
    <t xml:space="preserve"> Accessories &amp; Supplies/Blank Media/Computer/CD-RW </t>
  </si>
  <si>
    <t xml:space="preserve"> Accessories &amp; Supplies/Blank Media/Computer/Data Cartridges </t>
  </si>
  <si>
    <t xml:space="preserve"> Accessories &amp; Supplies/Blank Media/Computer/Disk Cartridges </t>
  </si>
  <si>
    <t xml:space="preserve"> Accessories &amp; Supplies/Blank Media/Computer/DVD+R </t>
  </si>
  <si>
    <t xml:space="preserve"> Accessories &amp; Supplies/Blank Media/Computer/DVD+R DL </t>
  </si>
  <si>
    <t xml:space="preserve"> Accessories &amp; Supplies/Blank Media/Computer/DVD+RW </t>
  </si>
  <si>
    <t xml:space="preserve"> Accessories &amp; Supplies/Blank Media/Computer/DVD-R </t>
  </si>
  <si>
    <t xml:space="preserve"> Accessories &amp; Supplies/Blank Media/Computer/DVD-RAM </t>
  </si>
  <si>
    <t xml:space="preserve"> Accessories &amp; Supplies/Blank Media/Computer/DVD-RW </t>
  </si>
  <si>
    <t xml:space="preserve"> Accessories &amp; Supplies/Blank Media/Computer/Floppy Diskettes </t>
  </si>
  <si>
    <t xml:space="preserve"> Accessories &amp; Supplies/Blank Media/Computer/Optical Disks </t>
  </si>
  <si>
    <t>5450 Automotive</t>
  </si>
  <si>
    <t xml:space="preserve"> Accessories &amp; Supplies/Car Electronics Accessories </t>
  </si>
  <si>
    <t>0660 Car Audio Accessories</t>
  </si>
  <si>
    <t xml:space="preserve"> Accessories &amp; Supplies/Car Electronics Accessories/Alarm Accessories </t>
  </si>
  <si>
    <t xml:space="preserve"> Accessories &amp; Supplies/Car Electronics Accessories/Audio &amp; Video Accessories </t>
  </si>
  <si>
    <t xml:space="preserve"> Accessories &amp; Supplies/Car Electronics Accessories/Audio &amp; Video Accessories/Antennas </t>
  </si>
  <si>
    <t xml:space="preserve"> Accessories &amp; Supplies/Car Electronics Accessories/Audio &amp; Video Accessories/Carrying Cases &amp; Organizers </t>
  </si>
  <si>
    <t xml:space="preserve"> Accessories &amp; Supplies/Car Electronics Accessories/Audio &amp; Video Accessories/CD Car Adapters </t>
  </si>
  <si>
    <t xml:space="preserve"> Accessories &amp; Supplies/Car Electronics Accessories/Audio &amp; Video Accessories/Changer Accessories </t>
  </si>
  <si>
    <t xml:space="preserve"> Accessories &amp; Supplies/Car Electronics Accessories/Audio &amp; Video Accessories/Power Adapters </t>
  </si>
  <si>
    <t xml:space="preserve"> Accessories &amp; Supplies/Car Electronics Accessories/Audio &amp; Video Accessories/Power Inverters </t>
  </si>
  <si>
    <t xml:space="preserve"> Accessories &amp; Supplies/Car Electronics Accessories/Audio &amp; Video Accessories/Receiver Accessories &amp; Peripherals </t>
  </si>
  <si>
    <t xml:space="preserve"> Accessories &amp; Supplies/Car Electronics Accessories/Audio &amp; Video Accessories/Remote Controls </t>
  </si>
  <si>
    <t xml:space="preserve"> Accessories &amp; Supplies/Car Electronics Accessories/Installation Tools &amp; Accessories </t>
  </si>
  <si>
    <t>0655 Car Speakers &amp; Amplifiers</t>
  </si>
  <si>
    <t xml:space="preserve"> Accessories &amp; Supplies/Car Electronics Accessories/Installation Tools &amp; Accessories/Amplifier Installation </t>
  </si>
  <si>
    <t xml:space="preserve"> Accessories &amp; Supplies/Car Electronics Accessories/Installation Tools &amp; Accessories/Amplifier Installation/Battery Wiring &amp; Terminals </t>
  </si>
  <si>
    <t xml:space="preserve"> Accessories &amp; Supplies/Car Electronics Accessories/Installation Tools &amp; Accessories/Amplifier Installation/Capacitors </t>
  </si>
  <si>
    <t xml:space="preserve"> Accessories &amp; Supplies/Car Electronics Accessories/Installation Tools &amp; Accessories/Amplifier Installation/Cooling Fans </t>
  </si>
  <si>
    <t xml:space="preserve"> Accessories &amp; Supplies/Car Electronics Accessories/Installation Tools &amp; Accessories/Amplifier Installation/Fuse Holders </t>
  </si>
  <si>
    <t xml:space="preserve"> Accessories &amp; Supplies/Car Electronics Accessories/Installation Tools &amp; Accessories/Amplifier Installation/Fuses </t>
  </si>
  <si>
    <t xml:space="preserve"> Accessories &amp; Supplies/Car Electronics Accessories/Installation Tools &amp; Accessories/Amplifier Installation/Heat-Shrink Tubing </t>
  </si>
  <si>
    <t xml:space="preserve"> Accessories &amp; Supplies/Car Electronics Accessories/Installation Tools &amp; Accessories/Amplifier Installation/Mounting Hardware </t>
  </si>
  <si>
    <t xml:space="preserve"> Accessories &amp; Supplies/Car Electronics Accessories/Installation Tools &amp; Accessories/Amplifier Installation/Noise Filters </t>
  </si>
  <si>
    <t xml:space="preserve"> Accessories &amp; Supplies/Car Electronics Accessories/Installation Tools &amp; Accessories/Amplifier Installation/Patch Cable Adapters </t>
  </si>
  <si>
    <t xml:space="preserve"> Accessories &amp; Supplies/Car Electronics Accessories/Installation Tools &amp; Accessories/Amplifier Installation/Power &amp; Ground Cable </t>
  </si>
  <si>
    <t xml:space="preserve"> Accessories &amp; Supplies/Car Electronics Accessories/Installation Tools &amp; Accessories/Amplifier Installation/Power-Cable Terminals </t>
  </si>
  <si>
    <t xml:space="preserve"> Accessories &amp; Supplies/Car Electronics Accessories/Installation Tools &amp; Accessories/Amplifier Installation/Power-Distribution Components </t>
  </si>
  <si>
    <t xml:space="preserve"> Accessories &amp; Supplies/Car Electronics Accessories/Installation Tools &amp; Accessories/Amplifier Installation/Power-Distribution Kits </t>
  </si>
  <si>
    <t xml:space="preserve"> Accessories &amp; Supplies/Car Electronics Accessories/Installation Tools &amp; Accessories/Amplifier Installation/Speaker Connectors </t>
  </si>
  <si>
    <t xml:space="preserve"> Accessories &amp; Supplies/Car Electronics Accessories/Installation Tools &amp; Accessories/Amplifier Installation/Speaker Wire </t>
  </si>
  <si>
    <t xml:space="preserve"> Accessories &amp; Supplies/Car Electronics Accessories/Installation Tools &amp; Accessories/Amplifier Installation/Stereo Patch Cables </t>
  </si>
  <si>
    <t xml:space="preserve"> Accessories &amp; Supplies/Car Electronics Accessories/Installation Tools &amp; Accessories/Amplifier Installation/Stiffening Capacitors </t>
  </si>
  <si>
    <t xml:space="preserve"> Accessories &amp; Supplies/Car Electronics Accessories/Installation Tools &amp; Accessories/Amplifier Installation/Wire &amp; Wiring Kits </t>
  </si>
  <si>
    <t xml:space="preserve"> Accessories &amp; Supplies/Car Electronics Accessories/Installation Tools &amp; Accessories/Miscellaneous Installation </t>
  </si>
  <si>
    <t xml:space="preserve"> Accessories &amp; Supplies/Car Electronics Accessories/Installation Tools &amp; Accessories/Miscellaneous Installation/Cigarette Lighter Accessories </t>
  </si>
  <si>
    <t xml:space="preserve"> Accessories &amp; Supplies/Car Electronics Accessories/Installation Tools &amp; Accessories/Miscellaneous Installation/Relays </t>
  </si>
  <si>
    <t xml:space="preserve"> Accessories &amp; Supplies/Car Electronics Accessories/Installation Tools &amp; Accessories/Miscellaneous Installation/Tools </t>
  </si>
  <si>
    <t xml:space="preserve"> Accessories &amp; Supplies/Car Electronics Accessories/Installation Tools &amp; Accessories/Miscellaneous Installation/Tubing </t>
  </si>
  <si>
    <t xml:space="preserve"> Accessories &amp; Supplies/Car Electronics Accessories/Installation Tools &amp; Accessories/Miscellaneous Installation/Wiring Harnesses </t>
  </si>
  <si>
    <t>0650 Car Stereo Receivers</t>
  </si>
  <si>
    <t xml:space="preserve"> Accessories &amp; Supplies/Car Electronics Accessories/Installation Tools &amp; Accessories/Receiver Installation </t>
  </si>
  <si>
    <t xml:space="preserve"> Accessories &amp; Supplies/Car Electronics Accessories/Installation Tools &amp; Accessories/Receiver Installation/Tools </t>
  </si>
  <si>
    <t xml:space="preserve"> Accessories &amp; Supplies/Car Electronics Accessories/Installation Tools &amp; Accessories/Receiver Installation/Universal Mounting Kit </t>
  </si>
  <si>
    <t xml:space="preserve"> Accessories &amp; Supplies/Car Electronics Accessories/Installation Tools &amp; Accessories/Speaker Installation </t>
  </si>
  <si>
    <t xml:space="preserve"> Accessories &amp; Supplies/Car Electronics Accessories/Installation Tools &amp; Accessories/Speaker Installation/Bass Blockers </t>
  </si>
  <si>
    <t xml:space="preserve"> Accessories &amp; Supplies/Car Electronics Accessories/Installation Tools &amp; Accessories/Speaker Installation/Carpet </t>
  </si>
  <si>
    <t xml:space="preserve"> Accessories &amp; Supplies/Car Electronics Accessories/Installation Tools &amp; Accessories/Speaker Installation/Cooling Fans </t>
  </si>
  <si>
    <t xml:space="preserve"> Accessories &amp; Supplies/Car Electronics Accessories/Installation Tools &amp; Accessories/Speaker Installation/Damping Spray &amp; Products </t>
  </si>
  <si>
    <t>vehicle-speaker-damping-spray</t>
  </si>
  <si>
    <t xml:space="preserve"> Accessories &amp; Supplies/Car Electronics Accessories/Installation Tools &amp; Accessories/Speaker Installation/Foam Baffles </t>
  </si>
  <si>
    <t xml:space="preserve"> Accessories &amp; Supplies/Car Electronics Accessories/Installation Tools &amp; Accessories/Speaker Installation/Speaker Boxes </t>
  </si>
  <si>
    <t xml:space="preserve"> Accessories &amp; Supplies/Car Electronics Accessories/Installation Tools &amp; Accessories/Speaker Installation/Speaker Connectors </t>
  </si>
  <si>
    <t xml:space="preserve"> Accessories &amp; Supplies/Car Electronics Accessories/Installation Tools &amp; Accessories/Speaker Installation/Speaker Wire </t>
  </si>
  <si>
    <t xml:space="preserve"> Accessories &amp; Supplies/Car Electronics Accessories/Installation Tools &amp; Accessories/Speaker Installation/Tools </t>
  </si>
  <si>
    <t xml:space="preserve"> Accessories &amp; Supplies/Car Electronics Accessories/Vehicle Cables </t>
  </si>
  <si>
    <t xml:space="preserve"> Accessories &amp; Supplies/Computer Accessories/Cables &amp; Interconnects </t>
  </si>
  <si>
    <t xml:space="preserve"> Accessories &amp; Supplies/Computer Accessories/Cables &amp; Interconnects/Adapters </t>
  </si>
  <si>
    <t xml:space="preserve"> Accessories &amp; Supplies/Computer Accessories/Cables &amp; Interconnects/Ethernet Cables </t>
  </si>
  <si>
    <t xml:space="preserve"> Accessories &amp; Supplies/Computer Accessories/Cables &amp; Interconnects/Gaming Cables </t>
  </si>
  <si>
    <t xml:space="preserve"> Accessories &amp; Supplies/Computer Accessories/Cables &amp; Interconnects/IEEE 1394 Firewire </t>
  </si>
  <si>
    <t xml:space="preserve"> Accessories &amp; Supplies/Computer Accessories/Cables &amp; Interconnects/Keyboard Extension Cables </t>
  </si>
  <si>
    <t xml:space="preserve"> Accessories &amp; Supplies/Computer Accessories/Cables &amp; Interconnects/Modem Cables </t>
  </si>
  <si>
    <t xml:space="preserve"> Accessories &amp; Supplies/Computer Accessories/Cables &amp; Interconnects/Monitor Extension Cables </t>
  </si>
  <si>
    <t xml:space="preserve"> Accessories &amp; Supplies/Computer Accessories/Cables &amp; Interconnects/Multimedia Cables </t>
  </si>
  <si>
    <t xml:space="preserve"> Accessories &amp; Supplies/Computer Accessories/Cables &amp; Interconnects/Notebook Cables </t>
  </si>
  <si>
    <t xml:space="preserve"> Accessories &amp; Supplies/Computer Accessories/Cables &amp; Interconnects/Parallel Cables </t>
  </si>
  <si>
    <t xml:space="preserve"> Accessories &amp; Supplies/Computer Accessories/Cables &amp; Interconnects/SCSI Cables </t>
  </si>
  <si>
    <t xml:space="preserve"> Accessories &amp; Supplies/Computer Accessories/Cables &amp; Interconnects/Serial Cables </t>
  </si>
  <si>
    <t xml:space="preserve"> Accessories &amp; Supplies/Computer Accessories/Cables &amp; Interconnects/USB Cables </t>
  </si>
  <si>
    <t>1405 Laptop Carrying Cases</t>
  </si>
  <si>
    <t xml:space="preserve"> Accessories &amp; Supplies/Computer Accessories/Carrying Cases &amp; Bags </t>
  </si>
  <si>
    <t>TargetAudience</t>
  </si>
  <si>
    <t>women</t>
  </si>
  <si>
    <t>rolling-feature, tsa-compliant, rolling-feature, nylon, leather, back-pack-feature</t>
  </si>
  <si>
    <t>0499 Computer Peripheral Other</t>
  </si>
  <si>
    <t xml:space="preserve"> Accessories &amp; Supplies/Computer Accessories/Carrying Cases &amp; Bags/Projector Cases </t>
  </si>
  <si>
    <t xml:space="preserve"> Accessories &amp; Supplies/Computer Accessories/Cleaning &amp; Repair Kits/Cleaning Cartridges </t>
  </si>
  <si>
    <t>1490 Other Laptop Accessories</t>
  </si>
  <si>
    <t xml:space="preserve"> Accessories &amp; Supplies/Computer Accessories/Cleaning &amp; Repair Kits/Repair Kits </t>
  </si>
  <si>
    <t xml:space="preserve"> Accessories &amp; Supplies/Computer Accessories/Computer Security </t>
  </si>
  <si>
    <t xml:space="preserve"> Accessories &amp; Supplies/Computer Accessories/Computer Security/Cable Security Devices </t>
  </si>
  <si>
    <t xml:space="preserve"> Accessories &amp; Supplies/Computer Accessories/Computer Security/Computer Motion Sensors </t>
  </si>
  <si>
    <t>0300 Computer Components</t>
  </si>
  <si>
    <t>0395 Cooling</t>
  </si>
  <si>
    <t xml:space="preserve"> Accessories &amp; Supplies/Computer Accessories/Cooling Fans </t>
  </si>
  <si>
    <t xml:space="preserve"> Accessories &amp; Supplies/Computer Accessories/Covers </t>
  </si>
  <si>
    <t>computer-dust-covers</t>
  </si>
  <si>
    <t xml:space="preserve"> Accessories &amp; Supplies/Computer Accessories/CPU Coolers </t>
  </si>
  <si>
    <t>0399 Components Other</t>
  </si>
  <si>
    <t xml:space="preserve"> Accessories &amp; Supplies/Computer Accessories/Decorations </t>
  </si>
  <si>
    <t xml:space="preserve"> Accessories &amp; Supplies/Computer Accessories/Grills </t>
  </si>
  <si>
    <t>5445 Headphones</t>
  </si>
  <si>
    <t xml:space="preserve"> Accessories &amp; Supplies/Computer Accessories/Headphones </t>
  </si>
  <si>
    <t>0465 Other Input Devices</t>
  </si>
  <si>
    <t xml:space="preserve"> Accessories &amp; Supplies/Computer Accessories/Headsets &amp; Microphones </t>
  </si>
  <si>
    <t xml:space="preserve"> Accessories &amp; Supplies/Computer Accessories/Laptop Accessories/Carrying Cases &amp; Bags/Backpacks </t>
  </si>
  <si>
    <t xml:space="preserve"> Accessories &amp; Supplies/Computer Accessories/Laptop Accessories/Carrying Cases &amp; Bags/Cord Cases </t>
  </si>
  <si>
    <t>computer-notebook-cord-cases</t>
  </si>
  <si>
    <t xml:space="preserve"> Accessories &amp; Supplies/Computer Accessories/Laptop Accessories/Carrying Cases &amp; Bags/Hard Drive Cases </t>
  </si>
  <si>
    <t>external-hard-drive-cases</t>
  </si>
  <si>
    <t xml:space="preserve"> Accessories &amp; Supplies/Computer Accessories/Laptop Accessories/Carrying Cases &amp; Bags/Messengers </t>
  </si>
  <si>
    <t xml:space="preserve"> Accessories &amp; Supplies/Computer Accessories/Laptop Accessories/Carrying Cases &amp; Bags/Shoulder </t>
  </si>
  <si>
    <t xml:space="preserve"> Accessories &amp; Supplies/Computer Accessories/Laptop Accessories/Carrying Cases &amp; Bags/Sleeves &amp; Slipcases </t>
  </si>
  <si>
    <t xml:space="preserve"> Accessories &amp; Supplies/Computer Accessories/Laptop Accessories/Laptop Power Adapters </t>
  </si>
  <si>
    <t xml:space="preserve"> Accessories &amp; Supplies/Computer Accessories/Laptop Accessories/Lights </t>
  </si>
  <si>
    <t xml:space="preserve"> Accessories &amp; Supplies/Computer Accessories/Laptop Accessories/Power Protection </t>
  </si>
  <si>
    <t xml:space="preserve"> Accessories &amp; Supplies/Computer Accessories/Media Storage/CD Holders </t>
  </si>
  <si>
    <t xml:space="preserve"> Accessories &amp; Supplies/Computer Accessories/Media Storage/Media Storage Racks </t>
  </si>
  <si>
    <t>0299 SOHO Other</t>
  </si>
  <si>
    <t xml:space="preserve"> Accessories &amp; Supplies/Computer Accessories/Monitor Accessories </t>
  </si>
  <si>
    <t xml:space="preserve"> Accessories &amp; Supplies/Computer Accessories/Monitor Accessories/Carts </t>
  </si>
  <si>
    <t xml:space="preserve"> Accessories &amp; Supplies/Computer Accessories/Monitor Accessories/Monitor Cables </t>
  </si>
  <si>
    <t xml:space="preserve"> Accessories &amp; Supplies/Computer Accessories/Monitor Accessories/Monitor Cables/DVI Cables </t>
  </si>
  <si>
    <t xml:space="preserve"> Accessories &amp; Supplies/Computer Accessories/Monitor Accessories/Monitor Cables/Mac Monitor to PC adapter cables </t>
  </si>
  <si>
    <t xml:space="preserve"> Accessories &amp; Supplies/Computer Accessories/Monitor Accessories/Monitor Cables/RGB Cables </t>
  </si>
  <si>
    <t xml:space="preserve"> Accessories &amp; Supplies/Computer Accessories/Monitor Accessories/Monitor Cables/VGA Cables </t>
  </si>
  <si>
    <t xml:space="preserve"> Accessories &amp; Supplies/Computer Accessories/Monitor Accessories/Monitor Stands </t>
  </si>
  <si>
    <t xml:space="preserve"> Accessories &amp; Supplies/Computer Accessories/Monitor Accessories/Repair Kits </t>
  </si>
  <si>
    <t xml:space="preserve"> Accessories &amp; Supplies/Computer Accessories/Monitor Accessories/Screen Filters </t>
  </si>
  <si>
    <t xml:space="preserve"> Accessories &amp; Supplies/Computer Accessories/Monitor Accessories/Screen Protectors </t>
  </si>
  <si>
    <t xml:space="preserve"> Accessories &amp; Supplies/Computer Accessories/Mouse Pads </t>
  </si>
  <si>
    <t>0394 Power Supply</t>
  </si>
  <si>
    <t xml:space="preserve"> Accessories &amp; Supplies/Computer Accessories/Power Supplies </t>
  </si>
  <si>
    <t xml:space="preserve"> Accessories &amp; Supplies/Computer Accessories/Racks &amp; Cabinets </t>
  </si>
  <si>
    <t xml:space="preserve"> Accessories &amp; Supplies/Computer Accessories/Wrist Rests </t>
  </si>
  <si>
    <t>0272 Small SOHO Electronics</t>
  </si>
  <si>
    <t xml:space="preserve"> Accessories &amp; Supplies/Electronic Watches </t>
  </si>
  <si>
    <t>alarm-feature, altimeter-feature, luminous-display-feature, barometer-feature, camera-feature, compass-feature, computer-interface-feature, date-indicator-feature, heart-rate-monitor-feature, large-numerals-feature, usb-memory-feature, mp3-feature, multiple-time-zones-feature, pace-tracking-feature, radiation-detection-feature, remote-control-feature, self-powered, shock-resistant, stopwatch-feature, tachometer-feature, thermometer-feature, water-resistant, waterproof, 2-way-radio-feature, gps-feature, pda-feature, phone-feature, sports, camping, diving, stopwatch-feature, tv-feature</t>
  </si>
  <si>
    <t xml:space="preserve"> Accessories &amp; Supplies/Electronic Watches/PDA Watches </t>
  </si>
  <si>
    <t xml:space="preserve"> Accessories &amp; Supplies/Electronic Watches/Smart Watches </t>
  </si>
  <si>
    <t>1380 GPS Accessories</t>
  </si>
  <si>
    <t xml:space="preserve"> Accessories &amp; Supplies/GPS System Accessories </t>
  </si>
  <si>
    <t xml:space="preserve"> Accessories &amp; Supplies/GPS System Accessories/Cases </t>
  </si>
  <si>
    <t xml:space="preserve"> Accessories &amp; Supplies/GPS System Accessories/Chargers &amp; Cables </t>
  </si>
  <si>
    <t xml:space="preserve"> Accessories &amp; Supplies/GPS System Accessories/Vehicle Mounts </t>
  </si>
  <si>
    <t xml:space="preserve"> Accessories &amp; Supplies/Handheld &amp; PDA Accessories/Cases &amp; Screen Protectors/Cases </t>
  </si>
  <si>
    <t xml:space="preserve"> Accessories &amp; Supplies/Handheld &amp; PDA Accessories/Cases &amp; Screen Protectors/Covers </t>
  </si>
  <si>
    <t xml:space="preserve"> Accessories &amp; Supplies/Handheld &amp; PDA Accessories/Cases &amp; Screen Protectors/Screen Protectors </t>
  </si>
  <si>
    <t xml:space="preserve"> Accessories &amp; Supplies/Handheld &amp; PDA Accessories/Chargers, Adapters &amp; Batteries/Adapters </t>
  </si>
  <si>
    <t xml:space="preserve"> Accessories &amp; Supplies/Handheld &amp; PDA Accessories/Chargers, Adapters &amp; Batteries/Batteries </t>
  </si>
  <si>
    <t xml:space="preserve"> Accessories &amp; Supplies/Handheld &amp; PDA Accessories/Chargers, Adapters &amp; Batteries/Cables </t>
  </si>
  <si>
    <t xml:space="preserve"> Accessories &amp; Supplies/Handheld &amp; PDA Accessories/GPS </t>
  </si>
  <si>
    <t xml:space="preserve"> Accessories &amp; Supplies/Handheld &amp; PDA Accessories/Keyboards &amp; Styluses </t>
  </si>
  <si>
    <t xml:space="preserve"> Accessories &amp; Supplies/Handheld &amp; PDA Accessories/Kits </t>
  </si>
  <si>
    <t>0310 Flash Memory</t>
  </si>
  <si>
    <t xml:space="preserve"> Accessories &amp; Supplies/Handheld &amp; PDA Accessories/Memory Cards </t>
  </si>
  <si>
    <t xml:space="preserve"> Accessories &amp; Supplies/Handheld &amp; PDA Accessories/Sync Cables &amp; Cradles </t>
  </si>
  <si>
    <t xml:space="preserve"> Accessories &amp; Supplies/Handheld &amp; PDA Accessories/Wireless </t>
  </si>
  <si>
    <t xml:space="preserve"> Accessories &amp; Supplies/Headphones </t>
  </si>
  <si>
    <t>wireless-feature, over-the-head-feature, noise-canceling-feature, in-the-ear-feature</t>
  </si>
  <si>
    <t xml:space="preserve"> Accessories &amp; Supplies/Headphones/Headphone Accessories </t>
  </si>
  <si>
    <t xml:space="preserve"> Accessories &amp; Supplies/Headphones/Headphone Accessories/Headphone Amps </t>
  </si>
  <si>
    <t xml:space="preserve"> Accessories &amp; Supplies/Headphones/Headphone Accessories/Headphone Earpads </t>
  </si>
  <si>
    <t xml:space="preserve"> Accessories &amp; Supplies/Headphones/Headphone Accessories/Headphone Extension Cords </t>
  </si>
  <si>
    <t xml:space="preserve"> Accessories &amp; Supplies/Microphones </t>
  </si>
  <si>
    <t>wireless-feature, wired-feature</t>
  </si>
  <si>
    <t xml:space="preserve"> Accessories &amp; Supplies/Mounts </t>
  </si>
  <si>
    <t xml:space="preserve"> Accessories &amp; Supplies/Mounts/Computer &amp; Monitor Mounts </t>
  </si>
  <si>
    <t xml:space="preserve"> Accessories &amp; Supplies/Mounts/Projector Mounts </t>
  </si>
  <si>
    <t xml:space="preserve"> Accessories &amp; Supplies/Mounts/Speaker Mounts </t>
  </si>
  <si>
    <t>0627 Shelf Systems</t>
  </si>
  <si>
    <t xml:space="preserve"> Accessories &amp; Supplies/Mounts/TV Mounts </t>
  </si>
  <si>
    <t xml:space="preserve"> Accessories &amp; Supplies/Office Electronics Accessories </t>
  </si>
  <si>
    <t>0250 Calculators</t>
  </si>
  <si>
    <t xml:space="preserve"> Accessories &amp; Supplies/Office Electronics Accessories/Calculator Accessories </t>
  </si>
  <si>
    <t xml:space="preserve"> Accessories &amp; Supplies/Office Electronics Accessories/E-Book Cases </t>
  </si>
  <si>
    <t>e-book-reader-cases</t>
  </si>
  <si>
    <t xml:space="preserve"> Accessories &amp; Supplies/Office Electronics Accessories/Labeling Tapes </t>
  </si>
  <si>
    <t xml:space="preserve"> Accessories &amp; Supplies/Office Electronics Accessories/Laminating Supplies </t>
  </si>
  <si>
    <t xml:space="preserve"> Accessories &amp; Supplies/Office Electronics Accessories/Presentation Supplies/Binding Machine Supplies </t>
  </si>
  <si>
    <t xml:space="preserve"> Accessories &amp; Supplies/Office Electronics Accessories/Presentation Supplies/Overhead Supplies </t>
  </si>
  <si>
    <t xml:space="preserve"> Accessories &amp; Supplies/Office Electronics Accessories/Projection Screens </t>
  </si>
  <si>
    <t>0225 Scanners</t>
  </si>
  <si>
    <t xml:space="preserve"> Accessories &amp; Supplies/Office Electronics Accessories/Scanner Accessories </t>
  </si>
  <si>
    <t xml:space="preserve"> Accessories &amp; Supplies/Office Electronics Accessories/Stamp Creation Systems </t>
  </si>
  <si>
    <t xml:space="preserve"> Accessories &amp; Supplies/Printer Accessories </t>
  </si>
  <si>
    <t xml:space="preserve"> Accessories &amp; Supplies/Printer Accessories/Control Cards </t>
  </si>
  <si>
    <t xml:space="preserve"> Accessories &amp; Supplies/Printer Accessories/Cutters </t>
  </si>
  <si>
    <t xml:space="preserve"> Accessories &amp; Supplies/Printer Accessories/Developers </t>
  </si>
  <si>
    <t xml:space="preserve"> Accessories &amp; Supplies/Printer Accessories/Duplex Units </t>
  </si>
  <si>
    <t xml:space="preserve"> Accessories &amp; Supplies/Printer Accessories/Feeders </t>
  </si>
  <si>
    <t xml:space="preserve"> Accessories &amp; Supplies/Printer Accessories/Finishers </t>
  </si>
  <si>
    <t xml:space="preserve"> Accessories &amp; Supplies/Printer Accessories/Ink &amp; Toner </t>
  </si>
  <si>
    <t xml:space="preserve"> Accessories &amp; Supplies/Printer Accessories/Ink &amp; Toner/Dot Matrix Printer </t>
  </si>
  <si>
    <t>0280 Ink</t>
  </si>
  <si>
    <t xml:space="preserve"> Accessories &amp; Supplies/Printer Accessories/Ink &amp; Toner/Inkjet Printer </t>
  </si>
  <si>
    <t xml:space="preserve"> Accessories &amp; Supplies/Printer Accessories/Ink &amp; Toner/Laser Printer </t>
  </si>
  <si>
    <t xml:space="preserve"> Accessories &amp; Supplies/Printer Accessories/Paper &amp; Other Media/Business Cards </t>
  </si>
  <si>
    <t xml:space="preserve"> Accessories &amp; Supplies/Printer Accessories/Paper &amp; Other Media/Card Stock </t>
  </si>
  <si>
    <t xml:space="preserve"> Accessories &amp; Supplies/Printer Accessories/Paper &amp; Other Media/CD Labels </t>
  </si>
  <si>
    <t xml:space="preserve"> Accessories &amp; Supplies/Printer Accessories/Paper &amp; Other Media/Multipurpose </t>
  </si>
  <si>
    <t xml:space="preserve"> Accessories &amp; Supplies/Printer Accessories/Paper &amp; Other Media/Photo Quality Paper </t>
  </si>
  <si>
    <t>glossy-finish, matte-finish</t>
  </si>
  <si>
    <t xml:space="preserve"> Accessories &amp; Supplies/Printer Accessories/Paper &amp; Other Media/Plain Paper </t>
  </si>
  <si>
    <t xml:space="preserve"> Accessories &amp; Supplies/Printer Accessories/Paper &amp; Other Media/Transparencies </t>
  </si>
  <si>
    <t xml:space="preserve"> Accessories &amp; Supplies/Printer Accessories/Photoconductors </t>
  </si>
  <si>
    <t xml:space="preserve"> Accessories &amp; Supplies/Printer Accessories/Printer Drawers </t>
  </si>
  <si>
    <t xml:space="preserve"> Accessories &amp; Supplies/Printer Accessories/Push &amp; Pull Tractors </t>
  </si>
  <si>
    <t xml:space="preserve"> Accessories &amp; Supplies/Printer Accessories/Roll Holders </t>
  </si>
  <si>
    <t xml:space="preserve"> Accessories &amp; Supplies/Printer Accessories/Stackers </t>
  </si>
  <si>
    <t xml:space="preserve"> Accessories &amp; Supplies/Printer Accessories/Staplers &amp; Staples </t>
  </si>
  <si>
    <t>printer-staplers</t>
  </si>
  <si>
    <t xml:space="preserve"> Accessories &amp; Supplies/Printer Accessories/Transfer Belts </t>
  </si>
  <si>
    <t xml:space="preserve"> Accessories &amp; Supplies/Printer Accessories/Transfer Rollers </t>
  </si>
  <si>
    <t xml:space="preserve"> Accessories &amp; Supplies/Printer Accessories/Transfer Units </t>
  </si>
  <si>
    <t xml:space="preserve"> Accessories &amp; Supplies/Printer Accessories/Trays </t>
  </si>
  <si>
    <t xml:space="preserve"> Accessories &amp; Supplies/Telephone Accessories </t>
  </si>
  <si>
    <t xml:space="preserve"> Accessories &amp; Supplies/Telephone Accessories/Caller ID Displays </t>
  </si>
  <si>
    <t xml:space="preserve"> Accessories &amp; Supplies/Telephone Accessories/Cords </t>
  </si>
  <si>
    <t xml:space="preserve"> Accessories &amp; Supplies/Telephone Accessories/Headsets </t>
  </si>
  <si>
    <t xml:space="preserve"> Accessories &amp; Supplies/Telephone Accessories/Phone Cards </t>
  </si>
  <si>
    <t xml:space="preserve"> Accessories &amp; Supplies/Telephone Accessories/Wireless Jack Systems </t>
  </si>
  <si>
    <t xml:space="preserve"> Accessories &amp; Supplies/Telephone Accessories/Wires </t>
  </si>
  <si>
    <t xml:space="preserve"> Accessories &amp; Supplies/Two-Way Radio Accessories </t>
  </si>
  <si>
    <t xml:space="preserve"> Accessories &amp; Supplies/Two-Way Radio Accessories/Antenna </t>
  </si>
  <si>
    <t xml:space="preserve"> Accessories &amp; Supplies/Two-Way Radio Accessories/Cases </t>
  </si>
  <si>
    <t xml:space="preserve"> Accessories &amp; Supplies/Two-Way Radio Accessories/Faceplates </t>
  </si>
  <si>
    <t xml:space="preserve"> Accessories &amp; Supplies/Two-Way Radio Accessories/Headsets &amp; Microphones </t>
  </si>
  <si>
    <t xml:space="preserve"> Audio &amp; Video/CD Players &amp; Recorders/CD Players </t>
  </si>
  <si>
    <t xml:space="preserve"> Audio &amp; Video/CD Players &amp; Recorders/CD Recorders </t>
  </si>
  <si>
    <t xml:space="preserve"> Audio &amp; Video/Compact Stereos/Executive Compact Stereos </t>
  </si>
  <si>
    <t xml:space="preserve"> Audio &amp; Video/Compact Stereos/Shelf Stereo Systems </t>
  </si>
  <si>
    <t xml:space="preserve"> Audio &amp; Video/DJ Equipment </t>
  </si>
  <si>
    <t xml:space="preserve"> Audio &amp; Video/DJ Equipment/Digital Turntables </t>
  </si>
  <si>
    <t>digital-dj-turntables</t>
  </si>
  <si>
    <t xml:space="preserve"> Audio &amp; Video/DJ Equipment/DJ CD Players </t>
  </si>
  <si>
    <t xml:space="preserve"> Audio &amp; Video/DJ Equipment/DJ Turntables </t>
  </si>
  <si>
    <t xml:space="preserve"> Audio &amp; Video/DJ Equipment/Mixers </t>
  </si>
  <si>
    <t xml:space="preserve"> Audio &amp; Video/DJ Equipment/Phono Needles &amp; Cartridges </t>
  </si>
  <si>
    <t>0515 DVD Players</t>
  </si>
  <si>
    <t xml:space="preserve"> Audio &amp; Video/DVD Players &amp; Recorders </t>
  </si>
  <si>
    <t>multi-disc-feature, network-ready</t>
  </si>
  <si>
    <t xml:space="preserve"> Audio &amp; Video/DVD Players &amp; Recorders/DVD Players </t>
  </si>
  <si>
    <t>single-disc-feature</t>
  </si>
  <si>
    <t xml:space="preserve"> Audio &amp; Video/DVD Players &amp; Recorders/DVD Recorders </t>
  </si>
  <si>
    <t xml:space="preserve"> Audio &amp; Video/DVD Players &amp; Recorders/DVD-VCR &amp; Other DVD Combos </t>
  </si>
  <si>
    <t xml:space="preserve"> Audio &amp; Video/DVD Players &amp; Recorders/HD DVD Players </t>
  </si>
  <si>
    <t xml:space="preserve"> Audio &amp; Video/DVD Players &amp; Recorders/Upconverting DVD Players </t>
  </si>
  <si>
    <t>0635 Component - Receiver</t>
  </si>
  <si>
    <t xml:space="preserve"> Audio &amp; Video/Equalizers </t>
  </si>
  <si>
    <t xml:space="preserve"> Audio &amp; Video/Home Theater Systems </t>
  </si>
  <si>
    <t>mini-sized, network-ready</t>
  </si>
  <si>
    <t>0625 Home Theater in a Box</t>
  </si>
  <si>
    <t xml:space="preserve"> Audio &amp; Video/Home Theater Systems/DVD Home Theater </t>
  </si>
  <si>
    <t>0645 Component - Speaker</t>
  </si>
  <si>
    <t xml:space="preserve"> Audio &amp; Video/Home Theater Systems/Speaker Systems </t>
  </si>
  <si>
    <t xml:space="preserve"> Audio &amp; Video/Home Theater Systems/Speaker Systems/Speaker Bars </t>
  </si>
  <si>
    <t>speaker-bars</t>
  </si>
  <si>
    <t xml:space="preserve"> Audio &amp; Video/Minidisc Players &amp; Recorders/Component Players &amp; Recorders </t>
  </si>
  <si>
    <t>1001 MP3 Players</t>
  </si>
  <si>
    <t xml:space="preserve"> Audio &amp; Video/MP3 Players </t>
  </si>
  <si>
    <t xml:space="preserve"> Audio &amp; Video/MP3 Players/Flash Drive-Based </t>
  </si>
  <si>
    <t xml:space="preserve"> Audio &amp; Video/MP3 Players/Hard Drive-Based </t>
  </si>
  <si>
    <t xml:space="preserve"> Audio &amp; Video/Multiroom Digital Music Systems </t>
  </si>
  <si>
    <t>MANDATORY</t>
  </si>
  <si>
    <t>RECOMMENDED</t>
  </si>
  <si>
    <t>MFG_BRAND_NAME</t>
  </si>
  <si>
    <t>MFG_MODEL_NUMBER</t>
  </si>
  <si>
    <t>VENDOR_EXTERNAL_ID</t>
  </si>
  <si>
    <t>PRODUCT_DESCRIPTION</t>
  </si>
  <si>
    <t>UPC</t>
  </si>
  <si>
    <t>UPC Check</t>
  </si>
  <si>
    <t>COST</t>
  </si>
  <si>
    <t>MSRP</t>
  </si>
  <si>
    <t>PRODUCT_SITE_LAUNCH_DATE</t>
  </si>
  <si>
    <t>ITEM_PKGS_PER_INNER_PACK</t>
  </si>
  <si>
    <t>MFG_LONG_PRODUCT_DESCRIPTION</t>
  </si>
  <si>
    <t>MINIMUM_ADVERTISED_PRICE</t>
  </si>
  <si>
    <t>ITEM_HEIGHT</t>
  </si>
  <si>
    <t>ITEM_LENGTH</t>
  </si>
  <si>
    <t>ITEM_WIDTH</t>
  </si>
  <si>
    <t>TEXT_ATTRIBUTE_1</t>
  </si>
  <si>
    <t>TEXT_ATTRIBUTE_2</t>
  </si>
  <si>
    <t>TEXT_ATTRIBUTE_3</t>
  </si>
  <si>
    <t>TEXT_ATTRIBUTE_4</t>
  </si>
  <si>
    <t>TEXT_ATTRIBUTE_5</t>
  </si>
  <si>
    <t>BROWSE_HIDDEN_KEYWORD</t>
  </si>
  <si>
    <t>COLOR_NAME</t>
  </si>
  <si>
    <t>MFG_WARRANTY_DESCRIPTION</t>
  </si>
  <si>
    <t>IS_ASSEMBLY_REQUIRED</t>
  </si>
  <si>
    <t>ARE_BATTERIES_REQUIRED</t>
  </si>
  <si>
    <t>ARE_BATTERIES_INCLUDED</t>
  </si>
  <si>
    <t>BATTERY_TYPE</t>
  </si>
  <si>
    <t>NUMBER_OF_BATTERIES</t>
  </si>
  <si>
    <t>IS_HAZMAT_ITEM</t>
  </si>
  <si>
    <t>ORIGIN_COUNTRY_CODE</t>
  </si>
  <si>
    <t>GL_PRODUCT_GROUP</t>
  </si>
  <si>
    <t>VENDOR_ID</t>
  </si>
  <si>
    <t>MFG_VENDOR_ID</t>
  </si>
  <si>
    <t>MFG_DISPLAYABLE_NAME</t>
  </si>
  <si>
    <t>MT_PRODUCT_CATEGORY</t>
  </si>
  <si>
    <t>MT_PRODUCT_SUBCATEGORY</t>
  </si>
  <si>
    <t>INCLUDE_IN_CATALOG</t>
  </si>
  <si>
    <t>RETAIL_PRICE</t>
  </si>
  <si>
    <t>IS_SHIPPED_FROM_VENDOR</t>
  </si>
  <si>
    <t>MT_REPLENISHMENT_CATEGORY</t>
  </si>
  <si>
    <t>INNER_PACKS_PER_MASTER_PACK</t>
  </si>
  <si>
    <t>VENDOR_LEAD_TIME_DAYS</t>
  </si>
  <si>
    <t>IS_BASE_PRODUCT</t>
  </si>
  <si>
    <t>IS_PREFERRED_VENDOR</t>
  </si>
  <si>
    <t>PRODUCT_TIER_ID</t>
  </si>
  <si>
    <t>IS_MAP_ENFORCED</t>
  </si>
  <si>
    <t>REQUIRES_WHITE_GLOVE_SHIPPING</t>
  </si>
  <si>
    <t>ITEM_TYPE_KEYWORD</t>
  </si>
  <si>
    <t>ITEM_PKG_LENGTH</t>
  </si>
  <si>
    <t>ITEM_PKG_HEIGHT</t>
  </si>
  <si>
    <t>ITEM_PKG_WIDTH</t>
  </si>
  <si>
    <t>ITEM_PKG_WEIGHT</t>
  </si>
  <si>
    <t>Vendor/Distributor Name</t>
  </si>
  <si>
    <t>Brand Name</t>
  </si>
  <si>
    <t>Model/Stock Number</t>
  </si>
  <si>
    <t>Vendor SKU (stock/product #)</t>
  </si>
  <si>
    <t>Product Title (displayable title)</t>
  </si>
  <si>
    <t>Upc</t>
  </si>
  <si>
    <t>Cost</t>
  </si>
  <si>
    <t>Product Launch Date</t>
  </si>
  <si>
    <t>Item over 20lbs?</t>
  </si>
  <si>
    <t>Describe the product</t>
  </si>
  <si>
    <t>Competitive Street Price</t>
  </si>
  <si>
    <t>MAP</t>
  </si>
  <si>
    <t>Item Height</t>
  </si>
  <si>
    <t>Item Length</t>
  </si>
  <si>
    <t>Item Width</t>
  </si>
  <si>
    <t>Bullet Feature 1</t>
  </si>
  <si>
    <t>Bullet Feature 2</t>
  </si>
  <si>
    <t>Bullet Feature 3</t>
  </si>
  <si>
    <t>Bullet Feature 4</t>
  </si>
  <si>
    <t xml:space="preserve">Bullet Feature 5  </t>
  </si>
  <si>
    <t>Browse Hidden Keyword</t>
  </si>
  <si>
    <t xml:space="preserve">Color </t>
  </si>
  <si>
    <t>Product Warranty</t>
  </si>
  <si>
    <t>Assemly Required?</t>
  </si>
  <si>
    <t>Batteries Required?</t>
  </si>
  <si>
    <t>Batteries Included?</t>
  </si>
  <si>
    <t xml:space="preserve">What Type of Batteries? </t>
  </si>
  <si>
    <t>How Many Batteries Required?</t>
  </si>
  <si>
    <t>Is Item DOT regulated, Hazmat or OMR-D</t>
  </si>
  <si>
    <t>Country of Origin</t>
  </si>
  <si>
    <t xml:space="preserve">GL Product Group </t>
  </si>
  <si>
    <t>Vendor ID</t>
  </si>
  <si>
    <t>Manufacturer ID</t>
  </si>
  <si>
    <t>Manufacturer Displayable Name</t>
  </si>
  <si>
    <t>Category Code</t>
  </si>
  <si>
    <t>Subcategory Code</t>
  </si>
  <si>
    <t>Include in Catalog</t>
  </si>
  <si>
    <t>Retail Price</t>
  </si>
  <si>
    <t>Dropship Setting</t>
  </si>
  <si>
    <t>Replenishment Code</t>
  </si>
  <si>
    <t>Packs in Master Pack</t>
  </si>
  <si>
    <t>PO Ship Window / Vendor Prep Time</t>
  </si>
  <si>
    <t>Y or N</t>
  </si>
  <si>
    <t>True or False</t>
  </si>
  <si>
    <t>Tier</t>
  </si>
  <si>
    <t>Map Enforced?</t>
  </si>
  <si>
    <t>Item Type Keyword</t>
  </si>
  <si>
    <t>Item Weight</t>
  </si>
  <si>
    <t>Item size - smaller than a bread box?</t>
  </si>
  <si>
    <t>CATEGORY CODE</t>
  </si>
  <si>
    <t>SUBCATEGORY CODE</t>
  </si>
  <si>
    <t>answering-devices</t>
  </si>
  <si>
    <t>binding-machine-supplies</t>
  </si>
  <si>
    <t>calculator-accessories</t>
  </si>
  <si>
    <t>caller-id-displays</t>
  </si>
  <si>
    <t>cd-labels</t>
  </si>
  <si>
    <t>computer-monitor-accessories</t>
  </si>
  <si>
    <t>handheld-and-pda-kits-and-sets</t>
  </si>
  <si>
    <t>handheld-and-pda-sync-cables</t>
  </si>
  <si>
    <t>handheld-and-pda-screen-protectors</t>
  </si>
  <si>
    <t>handheld-and-pda-cases</t>
  </si>
  <si>
    <t>pbx-telephones-and-systems</t>
  </si>
  <si>
    <t>printer-accessories</t>
  </si>
  <si>
    <t>printer-inks-and-toners</t>
  </si>
  <si>
    <t>handheld-and-pda-wireless-equipment</t>
  </si>
  <si>
    <t>projector-screens</t>
  </si>
  <si>
    <t>cordless-telephones</t>
  </si>
  <si>
    <t>telephone-products-and-accessories</t>
  </si>
  <si>
    <t>handheld-and-pda-styli</t>
  </si>
  <si>
    <t>office-accessories</t>
  </si>
  <si>
    <t>handhelds</t>
  </si>
  <si>
    <t>electronic-foreign-language-dictionaries</t>
  </si>
  <si>
    <t>print-servers</t>
  </si>
  <si>
    <t>printer-and-copier-paper</t>
  </si>
  <si>
    <t>electronic-foreign-language-translators</t>
  </si>
  <si>
    <t>laminating-supplies</t>
  </si>
  <si>
    <t>telephone-jacks</t>
  </si>
  <si>
    <t>handheld-and-pda-cables</t>
  </si>
  <si>
    <t>labeling-tape</t>
  </si>
  <si>
    <t>multipurpose-paper</t>
  </si>
  <si>
    <t>handheld-and-pda-covers</t>
  </si>
  <si>
    <t>photocopiers</t>
  </si>
  <si>
    <t>electronic-cash-registers</t>
  </si>
  <si>
    <t>handhelds-and-pda-gps-peripherals</t>
  </si>
  <si>
    <t>multifunction-office-machines</t>
  </si>
  <si>
    <t>transparency-films</t>
  </si>
  <si>
    <t>overhead-projector-supplies</t>
  </si>
  <si>
    <t>presentation-remotes</t>
  </si>
  <si>
    <t>computer-scanner-accessories</t>
  </si>
  <si>
    <t>electronic-typewriters</t>
  </si>
  <si>
    <t>electronic-postal-scales</t>
  </si>
  <si>
    <t>overhead-projectors</t>
  </si>
  <si>
    <t>electronic-organizers</t>
  </si>
  <si>
    <t>impact-printers</t>
  </si>
  <si>
    <t>electronic-thesauri</t>
  </si>
  <si>
    <t>electronic-binding-machines</t>
  </si>
  <si>
    <t>smart-watches</t>
  </si>
  <si>
    <t>voip-telephone-handsets</t>
  </si>
  <si>
    <t>voip-telephone-products</t>
  </si>
  <si>
    <t>presentation-pointers</t>
  </si>
  <si>
    <t>voip-telephone-routers</t>
  </si>
  <si>
    <t>electronic-white-boards</t>
  </si>
  <si>
    <t>ip-gateways</t>
  </si>
  <si>
    <t>phone-line-networking-products</t>
  </si>
  <si>
    <t>telephony-products</t>
  </si>
  <si>
    <t>electronic-english-dictionaries</t>
  </si>
  <si>
    <t>safety-and-security-voice-dialers</t>
  </si>
  <si>
    <t>voip-telephone-adapters</t>
  </si>
  <si>
    <t>e-book-readers</t>
  </si>
  <si>
    <t>identification-card-printers</t>
  </si>
  <si>
    <t>multimedia-card-readers</t>
  </si>
  <si>
    <t>rubber-stamp-creation-products</t>
  </si>
  <si>
    <t>paper-trimmers</t>
  </si>
  <si>
    <t>mat-cutters</t>
  </si>
  <si>
    <t>label-makers</t>
  </si>
  <si>
    <t>Name lookup for level 2 (subcategory)</t>
  </si>
  <si>
    <t>bar-code-scanners</t>
  </si>
  <si>
    <t>business-card-paper</t>
  </si>
  <si>
    <t>calculators</t>
  </si>
  <si>
    <t>cardstock-papers</t>
  </si>
  <si>
    <t>computer-printers</t>
  </si>
  <si>
    <t>computer-scanners</t>
  </si>
  <si>
    <t>corded-cordless-combination-telephones</t>
  </si>
  <si>
    <t>corded-telephones</t>
  </si>
  <si>
    <t>cordless-telephone-batteries</t>
  </si>
  <si>
    <t>digital-voice-recorders</t>
  </si>
  <si>
    <t>dye-sublimation-printers</t>
  </si>
  <si>
    <t>electronic-reference-devices</t>
  </si>
  <si>
    <t>fax-machines</t>
  </si>
  <si>
    <t>financial-calculators</t>
  </si>
  <si>
    <t>graphing-calculators</t>
  </si>
  <si>
    <t>impact-printer-ribbons</t>
  </si>
  <si>
    <t>inkjet-printer-ink-cartridges</t>
  </si>
  <si>
    <t>inkjet-printers</t>
  </si>
  <si>
    <t>ip-phones</t>
  </si>
  <si>
    <t>laser-pointers</t>
  </si>
  <si>
    <t>laser-printers</t>
  </si>
  <si>
    <t>laser-printer-toner-cartridges</t>
  </si>
  <si>
    <t>paper-shredders</t>
  </si>
  <si>
    <t>pda-watches</t>
  </si>
  <si>
    <t>phone-cards</t>
  </si>
  <si>
    <t>photo-quality-paper</t>
  </si>
  <si>
    <t>printer-cutters</t>
  </si>
  <si>
    <t>printer-developers</t>
  </si>
  <si>
    <t>printer-drawers</t>
  </si>
  <si>
    <t>printer-duplex-units</t>
  </si>
  <si>
    <t>printer-feeders</t>
  </si>
  <si>
    <t>printer-finishers</t>
  </si>
  <si>
    <t>printer-photoconductors</t>
  </si>
  <si>
    <t>printer-roll-holders</t>
  </si>
  <si>
    <t>printer-stackers</t>
  </si>
  <si>
    <t>printer-tractors</t>
  </si>
  <si>
    <t>printer-transfer-belts</t>
  </si>
  <si>
    <t>printer-transfer-rollers</t>
  </si>
  <si>
    <t>printer-transfer-units</t>
  </si>
  <si>
    <t>printer-trays</t>
  </si>
  <si>
    <t>printing-calculators</t>
  </si>
  <si>
    <t>scientific-calculators</t>
  </si>
  <si>
    <t>solid-ink-printers</t>
  </si>
  <si>
    <t>telephone-accessories</t>
  </si>
  <si>
    <t>telephone-battery-chargers</t>
  </si>
  <si>
    <t>telephone-cords</t>
  </si>
  <si>
    <t>telephone-headsets</t>
  </si>
  <si>
    <t>video-telephones</t>
  </si>
  <si>
    <t>agp-graphics-cards</t>
  </si>
  <si>
    <t>atx-motherboards</t>
  </si>
  <si>
    <t>cable-modems</t>
  </si>
  <si>
    <t>cd-rom-drives</t>
  </si>
  <si>
    <t>cd-rw-drives</t>
  </si>
  <si>
    <t>computer-data-switches</t>
  </si>
  <si>
    <t>computer-memory-card-readers</t>
  </si>
  <si>
    <t>computer-modem-accessories</t>
  </si>
  <si>
    <t>computer-modems</t>
  </si>
  <si>
    <t>dvd-plus-r-drives</t>
  </si>
  <si>
    <t>dvd-plus-rw-drives</t>
  </si>
  <si>
    <t>dvd-ram-drives</t>
  </si>
  <si>
    <t>dvd-r-drives</t>
  </si>
  <si>
    <t>dvd-recordable-drives</t>
  </si>
  <si>
    <t>dvd-rom-drives</t>
  </si>
  <si>
    <t>dvd-rw-drives</t>
  </si>
  <si>
    <t>electrical-distribution-network-systems</t>
  </si>
  <si>
    <t>memory-card-adapters</t>
  </si>
  <si>
    <t>memory-cards</t>
  </si>
  <si>
    <t>memory-stick-readers</t>
  </si>
  <si>
    <t>micro-atx-motherboards</t>
  </si>
  <si>
    <t>motherboards</t>
  </si>
  <si>
    <t>network-hubs</t>
  </si>
  <si>
    <t>pc-card-modems</t>
  </si>
  <si>
    <t>printer-control-cards</t>
  </si>
  <si>
    <t>printer-memory</t>
  </si>
  <si>
    <t>trans-flash-card-readers</t>
  </si>
  <si>
    <t>usb-flash-drives</t>
  </si>
  <si>
    <t>device-servers</t>
  </si>
  <si>
    <t>computer-memory</t>
  </si>
  <si>
    <t>computer-parts-and-accessories</t>
  </si>
  <si>
    <t>networking-devices</t>
  </si>
  <si>
    <t>computer-central-processing-units</t>
  </si>
  <si>
    <t>hard-drives</t>
  </si>
  <si>
    <t>computer-tape-drives</t>
  </si>
  <si>
    <t>computer-fans</t>
  </si>
  <si>
    <t>digital-memory-products</t>
  </si>
  <si>
    <t>network-switches</t>
  </si>
  <si>
    <t>computer-drives</t>
  </si>
  <si>
    <t>desktop-computers</t>
  </si>
  <si>
    <t>computer-cooling-products</t>
  </si>
  <si>
    <t>network-routers</t>
  </si>
  <si>
    <t>network-access-points</t>
  </si>
  <si>
    <t>pci-network-cards</t>
  </si>
  <si>
    <t>networking-kits</t>
  </si>
  <si>
    <t>computer-tape-libraries</t>
  </si>
  <si>
    <t>mini-sd-card-readers</t>
  </si>
  <si>
    <t>usb-adapters</t>
  </si>
  <si>
    <t>computer-io-cards</t>
  </si>
  <si>
    <t>scsi-cards</t>
  </si>
  <si>
    <t>floppy-drives</t>
  </si>
  <si>
    <t>micro-hard-drives</t>
  </si>
  <si>
    <t>networked-attached-storage</t>
  </si>
  <si>
    <t>zip-drives</t>
  </si>
  <si>
    <t>computer-decorations</t>
  </si>
  <si>
    <t>host-bus-adapters</t>
  </si>
  <si>
    <t>network-transceivers</t>
  </si>
  <si>
    <t>computer-tape-autoloaders</t>
  </si>
  <si>
    <t>usb-network-adapters</t>
  </si>
  <si>
    <t>firewire-cards</t>
  </si>
  <si>
    <t>pcmcia-network-cards</t>
  </si>
  <si>
    <t>additional-connector-cards</t>
  </si>
  <si>
    <t>powerline-networking-products</t>
  </si>
  <si>
    <t>compact-flash-adapters</t>
  </si>
  <si>
    <t>computer-tape-media</t>
  </si>
  <si>
    <t>computer-fan-grills</t>
  </si>
  <si>
    <t>computer-tape-backup-devices</t>
  </si>
  <si>
    <t>fiber-channel-raid-arrays</t>
  </si>
  <si>
    <t>compact-flash-readers</t>
  </si>
  <si>
    <t>xd-card-readers</t>
  </si>
  <si>
    <t>parallel-ports</t>
  </si>
  <si>
    <t>2-piece-computer-speakers</t>
  </si>
  <si>
    <t>3-piece-computer-speakers</t>
  </si>
  <si>
    <t>5-piece-computer-speakers</t>
  </si>
  <si>
    <t>8-piece-computer-speakers</t>
  </si>
  <si>
    <t>computer-monitor-repair-kits</t>
  </si>
  <si>
    <t>computer-monitor-screen-filters</t>
  </si>
  <si>
    <t>computer-monitor-screen-protectors</t>
  </si>
  <si>
    <t>computer-speakers</t>
  </si>
  <si>
    <t>crt-monitors</t>
  </si>
  <si>
    <t>laser-computer-mice</t>
  </si>
  <si>
    <t>laser-computer-tablets</t>
  </si>
  <si>
    <t>lcd-monitors</t>
  </si>
  <si>
    <t>ten-key-keyboards</t>
  </si>
  <si>
    <t>optical-mice</t>
  </si>
  <si>
    <t>computer-keyboards</t>
  </si>
  <si>
    <t>computer-monitors</t>
  </si>
  <si>
    <t>hardware-mounts</t>
  </si>
  <si>
    <t>computer-drive-enclosures</t>
  </si>
  <si>
    <t>computer-graphics-cards</t>
  </si>
  <si>
    <t>computing-wrist-rests</t>
  </si>
  <si>
    <t>computer-mice</t>
  </si>
  <si>
    <t>webcams-ordinary</t>
  </si>
  <si>
    <t>computer-sound-cards</t>
  </si>
  <si>
    <t>computer-touchpads</t>
  </si>
  <si>
    <t>pci-graphics-cards</t>
  </si>
  <si>
    <t>keyboard-and-mouse-sets</t>
  </si>
  <si>
    <t>computer-microphones</t>
  </si>
  <si>
    <t>video-projectors</t>
  </si>
  <si>
    <t>computer-video-capture-products</t>
  </si>
  <si>
    <t>wheel-mice</t>
  </si>
  <si>
    <t>computer-trackballs</t>
  </si>
  <si>
    <t>computer-servers</t>
  </si>
  <si>
    <t>computer-tv-tuners</t>
  </si>
  <si>
    <t>webcams</t>
  </si>
  <si>
    <t>notebook-mice</t>
  </si>
  <si>
    <t>computer-game-mice</t>
  </si>
  <si>
    <t>multi-format-card-readers</t>
  </si>
  <si>
    <t>computer-mounts</t>
  </si>
  <si>
    <t>video-projector-accessories</t>
  </si>
  <si>
    <t>computer-furniture</t>
  </si>
  <si>
    <t>smartmedia-readers</t>
  </si>
  <si>
    <t>computer-subwoofers</t>
  </si>
  <si>
    <t>video-game-keyboards</t>
  </si>
  <si>
    <t>computer-monitor-stands</t>
  </si>
  <si>
    <t>computer-video-converters</t>
  </si>
  <si>
    <t>secure-digital-card-readers</t>
  </si>
  <si>
    <t>plasma-monitors</t>
  </si>
  <si>
    <t>tape-rack-enclosures</t>
  </si>
  <si>
    <t>6-piece-computer-speakers</t>
  </si>
  <si>
    <t>digital-audio-servers</t>
  </si>
  <si>
    <t>video-projector-cases</t>
  </si>
  <si>
    <t>dvd-home-theater-systems</t>
  </si>
  <si>
    <t>dvd-player-products</t>
  </si>
  <si>
    <t>dvd-player-recorders</t>
  </si>
  <si>
    <t>dvd-vcr-combos</t>
  </si>
  <si>
    <t>lcd-projectors</t>
  </si>
  <si>
    <t>tv-dvd-combinations</t>
  </si>
  <si>
    <t>home-theater-systems</t>
  </si>
  <si>
    <t>dvd-players</t>
  </si>
  <si>
    <t>televisions</t>
  </si>
  <si>
    <t>digital-video-recorders</t>
  </si>
  <si>
    <t>video-converters</t>
  </si>
  <si>
    <t>hdtv-receivers-and-tuners</t>
  </si>
  <si>
    <t>minidisc-players-and-recorders</t>
  </si>
  <si>
    <t>vcrs</t>
  </si>
  <si>
    <t>time-lapse-vcrs</t>
  </si>
  <si>
    <t>upconverting-dvd-players</t>
  </si>
  <si>
    <t>blu-ray-disc-players</t>
  </si>
  <si>
    <t>satellite-tv-products</t>
  </si>
  <si>
    <t>vcr-rewinders</t>
  </si>
  <si>
    <t>audio-component-equalizers</t>
  </si>
  <si>
    <t>audio-component-tuners</t>
  </si>
  <si>
    <t>audio-conferencing-equipment</t>
  </si>
  <si>
    <t>audio-crossover-l-pads</t>
  </si>
  <si>
    <t>audio-crossover-parts</t>
  </si>
  <si>
    <t>audio-video-remote-control-extenders</t>
  </si>
  <si>
    <t>audio-video-remote-controls</t>
  </si>
  <si>
    <t>audio-video-selectors</t>
  </si>
  <si>
    <t>av-construction-screws</t>
  </si>
  <si>
    <t>compact-stereos</t>
  </si>
  <si>
    <t>electrical-distribution-blocks</t>
  </si>
  <si>
    <t>electrical-distribution-controllers</t>
  </si>
  <si>
    <t>electrical-distribution-converters</t>
  </si>
  <si>
    <t>electrical-distribution-modulators</t>
  </si>
  <si>
    <t>electrical-distribution-panels</t>
  </si>
  <si>
    <t>electrical-distribution-products</t>
  </si>
  <si>
    <t>home-speaker-products</t>
  </si>
  <si>
    <t>home-theater-speaker-systems</t>
  </si>
  <si>
    <t>portable-audio-speakers</t>
  </si>
  <si>
    <t>speaker-grill-cloth</t>
  </si>
  <si>
    <t>speaker-grills</t>
  </si>
  <si>
    <t>speaker-laminate</t>
  </si>
  <si>
    <t>speaker-repair-accessories</t>
  </si>
  <si>
    <t>speaker-repair-products</t>
  </si>
  <si>
    <t>speaker-sealant</t>
  </si>
  <si>
    <t>speaker-surround-kits</t>
  </si>
  <si>
    <t>vehicle-alarm-accessories</t>
  </si>
  <si>
    <t>vehicle-amplifier-capacitors</t>
  </si>
  <si>
    <t>vehicle-amplifier-cooling-fans</t>
  </si>
  <si>
    <t>vehicle-amplifier-fuse-holders</t>
  </si>
  <si>
    <t>vehicle-amplifier-fuses</t>
  </si>
  <si>
    <t>vehicle-amplifier-mounting-hardware</t>
  </si>
  <si>
    <t>vehicle-amplifier-noise-filters</t>
  </si>
  <si>
    <t>vehicle-amplifier-patch-cable-adapters</t>
  </si>
  <si>
    <t>vehicle-amplifier-power-cable-terminals</t>
  </si>
  <si>
    <t>vehicle-amplifier-power-distribution-components</t>
  </si>
  <si>
    <t>vehicle-amplifier-power-distribution-kits</t>
  </si>
  <si>
    <t>vehicle-amplifier-speaker-connectors</t>
  </si>
  <si>
    <t>vehicle-amplifier-speaker-wires</t>
  </si>
  <si>
    <t>vehicle-amplifier-stereo-patch-cables</t>
  </si>
  <si>
    <t>vehicle-amplifier-stiffening-capacitors</t>
  </si>
  <si>
    <t>vehicle-amplifier-tubing</t>
  </si>
  <si>
    <t>vehicle-audio-video-changer-accessories</t>
  </si>
  <si>
    <t>vehicle-audio-video-receiver-accessories</t>
  </si>
  <si>
    <t>vehicle-audio-video-remote-controls</t>
  </si>
  <si>
    <t>vehicle-cassette-player-receivers</t>
  </si>
  <si>
    <t>vehicle-cd-cassette-player-receivers</t>
  </si>
  <si>
    <t>vehicle-cd-digital-music-player-receivers</t>
  </si>
  <si>
    <t>vehicle-cd-player-adapters</t>
  </si>
  <si>
    <t>vehicle-cd-player-receivers</t>
  </si>
  <si>
    <t>vehicle-cigarette-lighter-accessories</t>
  </si>
  <si>
    <t>vehicle-electronics-miscellaneous-installation</t>
  </si>
  <si>
    <t>vehicle-electronics-relays</t>
  </si>
  <si>
    <t>vehicle-electronics-tools</t>
  </si>
  <si>
    <t>vehicle-electronics-tubing</t>
  </si>
  <si>
    <t>vehicle-equalizers</t>
  </si>
  <si>
    <t>vehicle-keyless-entry</t>
  </si>
  <si>
    <t>vehicle-minidisc-changers</t>
  </si>
  <si>
    <t>vehicle-mono-subwoofer-amplifiers</t>
  </si>
  <si>
    <t>vehicle-power-adapters</t>
  </si>
  <si>
    <t>vehicle-power-inverters</t>
  </si>
  <si>
    <t>vehicle-receiver-installation</t>
  </si>
  <si>
    <t>vehicle-receiver-installation-tools</t>
  </si>
  <si>
    <t>vehicle-receiver-universal-mounting-kits</t>
  </si>
  <si>
    <t>vehicle-remote-alarms</t>
  </si>
  <si>
    <t>vehicle-remote-start</t>
  </si>
  <si>
    <t>vehicle-sensors</t>
  </si>
  <si>
    <t>vehicle-speaker-bass-blockers</t>
  </si>
  <si>
    <t>vehicle-speaker-boxes</t>
  </si>
  <si>
    <t>vehicle-speaker-carpet</t>
  </si>
  <si>
    <t>vehicle-speaker-connectors</t>
  </si>
  <si>
    <t>vehicle-speaker-cooling-fans</t>
  </si>
  <si>
    <t>vehicle-speaker-foam-baffles</t>
  </si>
  <si>
    <t>vehicle-speaker-installation</t>
  </si>
  <si>
    <t>vehicle-speaker-installation-tools</t>
  </si>
  <si>
    <t>vehicle-speakers</t>
  </si>
  <si>
    <t>vehicle-speaker-wire</t>
  </si>
  <si>
    <t>vehicle-subwoofers</t>
  </si>
  <si>
    <t>vehicle-tv-tuners</t>
  </si>
  <si>
    <t>vehicle-wiring-harnesses</t>
  </si>
  <si>
    <t>home-speakers</t>
  </si>
  <si>
    <t>audio-component-amplifiers</t>
  </si>
  <si>
    <t>television-mounts</t>
  </si>
  <si>
    <t>vehicle-audio-video-products</t>
  </si>
  <si>
    <t>vehicle-electronics</t>
  </si>
  <si>
    <t>subwoofers</t>
  </si>
  <si>
    <t>speaker-parts-and-components</t>
  </si>
  <si>
    <t>vehicle-amplifiers</t>
  </si>
  <si>
    <t>tweeter-diaphragms</t>
  </si>
  <si>
    <t>home-cd-players</t>
  </si>
  <si>
    <t>vehicle-dvd-players</t>
  </si>
  <si>
    <t>component-vehicle-speaker-systems</t>
  </si>
  <si>
    <t>electrical-distribution-wall-plates</t>
  </si>
  <si>
    <t>cd-player-receivers</t>
  </si>
  <si>
    <t>dj-mixers</t>
  </si>
  <si>
    <t>vehicle-amplifier-installation</t>
  </si>
  <si>
    <t>turntables</t>
  </si>
  <si>
    <t>satellite-radio-products</t>
  </si>
  <si>
    <t>vehicle-amplifier-battery-wiring-and-terminals</t>
  </si>
  <si>
    <t>vehicle-receivers</t>
  </si>
  <si>
    <t>vehicle-mp3-receivers</t>
  </si>
  <si>
    <t>home-satellite-radio-kits</t>
  </si>
  <si>
    <t>speaker-case-hardware-and-latches</t>
  </si>
  <si>
    <t>subwoofer-amplifiers</t>
  </si>
  <si>
    <t>speaker-carpet-and-vinyl</t>
  </si>
  <si>
    <t>home-satellite-radio-accessories</t>
  </si>
  <si>
    <t>vehicle-amplifier-wire-and-wiring-kits</t>
  </si>
  <si>
    <t>vehicle-audio-video-accessories-and-parts</t>
  </si>
  <si>
    <t>vehicle-cd-changers</t>
  </si>
  <si>
    <t>audio-component-preamplifiers</t>
  </si>
  <si>
    <t>cassette-player-products</t>
  </si>
  <si>
    <t>cassette-player-receivers</t>
  </si>
  <si>
    <t>executive-desktop-systems</t>
  </si>
  <si>
    <t>home-satellite-radio-tuners</t>
  </si>
  <si>
    <t>stereo-receivers</t>
  </si>
  <si>
    <t>tape-decks</t>
  </si>
  <si>
    <t>hi-fi-and-ht-cabinets</t>
  </si>
  <si>
    <t>port-tubes</t>
  </si>
  <si>
    <t>speaker-handles</t>
  </si>
  <si>
    <t>dj-turntables</t>
  </si>
  <si>
    <t>cd-dvd-player-receivers</t>
  </si>
  <si>
    <t>vehicle-audio-video-carrying-cases-and-organizers</t>
  </si>
  <si>
    <t>electrical-distribution-wire-management</t>
  </si>
  <si>
    <t>vehicle-electronics-installation-tools-and-components</t>
  </si>
  <si>
    <t>dj-equipment-packages</t>
  </si>
  <si>
    <t>cd-cassette-player-receivers</t>
  </si>
  <si>
    <t>subwoofer-cabinets</t>
  </si>
  <si>
    <t>home-audio-crossovers</t>
  </si>
  <si>
    <t>home-cd-player-recorders</t>
  </si>
  <si>
    <t>multiroom-digital-music-systems</t>
  </si>
  <si>
    <t>dj-cd-players</t>
  </si>
  <si>
    <t>speaker-feet-and-spikes</t>
  </si>
  <si>
    <t>cd-digital-music-player-receivers</t>
  </si>
  <si>
    <t>subwoofer-kits</t>
  </si>
  <si>
    <t>dust-caps</t>
  </si>
  <si>
    <t>component-minidisc-players-and-recorders</t>
  </si>
  <si>
    <t>electrical-distribution-selectors</t>
  </si>
  <si>
    <t>t-nuts</t>
  </si>
  <si>
    <t>vehicle-subwoofer-systems</t>
  </si>
  <si>
    <t>plug-and-play-satellite-radio-equipment</t>
  </si>
  <si>
    <t>bookshelf-speaker-style</t>
  </si>
  <si>
    <t>vehicle-amplifier-housings</t>
  </si>
  <si>
    <t>automotive-electronic-security-products</t>
  </si>
  <si>
    <t>barking-dog-alarms</t>
  </si>
  <si>
    <t>biometric-face-analyzers</t>
  </si>
  <si>
    <t>biometric-fingerprint-analyzers</t>
  </si>
  <si>
    <t>biometric-iris-analyzers</t>
  </si>
  <si>
    <t>biometric-retina-analyzers</t>
  </si>
  <si>
    <t>biometric-security-devices</t>
  </si>
  <si>
    <t>biometric-voice-analyzers</t>
  </si>
  <si>
    <t>bullet-cameras</t>
  </si>
  <si>
    <t>camcorder-batteries</t>
  </si>
  <si>
    <t>complete-surveillance-systems</t>
  </si>
  <si>
    <t>computer-security-devices</t>
  </si>
  <si>
    <t>computer-security-motion-sensors</t>
  </si>
  <si>
    <t>digital-camera-batteries</t>
  </si>
  <si>
    <t>digital-surveillance-recorders</t>
  </si>
  <si>
    <t>dome-cameras</t>
  </si>
  <si>
    <t>dummy-cameras</t>
  </si>
  <si>
    <t>home-security-systems</t>
  </si>
  <si>
    <t>photo-camera-batteries</t>
  </si>
  <si>
    <t>security-sirens</t>
  </si>
  <si>
    <t>spy-cameras</t>
  </si>
  <si>
    <t>surveillance-camera-cables</t>
  </si>
  <si>
    <t>surveillance-camera-lenses</t>
  </si>
  <si>
    <t>surveillance-cameras</t>
  </si>
  <si>
    <t>surveillance-camera-sequencers</t>
  </si>
  <si>
    <t>surveillance-channel-modulators</t>
  </si>
  <si>
    <t>surveillance-fiber-optic-devices</t>
  </si>
  <si>
    <t>surveillance-fiber-optic-receivers</t>
  </si>
  <si>
    <t>surveillance-fiber-optic-transceivers</t>
  </si>
  <si>
    <t>surveillance-fiber-optic-transmitters</t>
  </si>
  <si>
    <t>surveillance-recorders</t>
  </si>
  <si>
    <t>surveillance-video-switchers</t>
  </si>
  <si>
    <t>surveillance-video-transmission-systems</t>
  </si>
  <si>
    <t>vehicle-security-complete-systems</t>
  </si>
  <si>
    <t>camcorder-battery-chargers</t>
  </si>
  <si>
    <t>digital-camera-battery-chargers</t>
  </si>
  <si>
    <t>camera-lenses</t>
  </si>
  <si>
    <t>camera-lens-filters</t>
  </si>
  <si>
    <t>digital-cameras</t>
  </si>
  <si>
    <t>photographic-studio-equipment</t>
  </si>
  <si>
    <t>camera-lens-accessories</t>
  </si>
  <si>
    <t>digital-picture-frames</t>
  </si>
  <si>
    <t>film-cameras</t>
  </si>
  <si>
    <t>camera-power-supplies</t>
  </si>
  <si>
    <t>camera-flashes</t>
  </si>
  <si>
    <t>photographic-film</t>
  </si>
  <si>
    <t>surveillance-housings</t>
  </si>
  <si>
    <t>camcorders</t>
  </si>
  <si>
    <t>security-and-surveillance-products</t>
  </si>
  <si>
    <t>photographic-lighting</t>
  </si>
  <si>
    <t>dlp-projectors</t>
  </si>
  <si>
    <t>home-theater-receivers</t>
  </si>
  <si>
    <t>security-and-surveillance-accessories</t>
  </si>
  <si>
    <t>satellite-tv-accessories</t>
  </si>
  <si>
    <t>surveillance-video-multiplexers</t>
  </si>
  <si>
    <t>surveillance-mounting-brackets</t>
  </si>
  <si>
    <t>surveillance-monitors</t>
  </si>
  <si>
    <t>spotting-scopes</t>
  </si>
  <si>
    <t>telescopes</t>
  </si>
  <si>
    <t>camcorder-cables</t>
  </si>
  <si>
    <t>camera-cleaners</t>
  </si>
  <si>
    <t>satellite-tv-complete-systems</t>
  </si>
  <si>
    <t>darkroom-equipment</t>
  </si>
  <si>
    <t>satellite-tv-antennas</t>
  </si>
  <si>
    <t>surveillance-video-quads</t>
  </si>
  <si>
    <t>satellite-tv-receivers</t>
  </si>
  <si>
    <t>hd-dvd-players</t>
  </si>
  <si>
    <t>camera-cases</t>
  </si>
  <si>
    <t>Film</t>
  </si>
  <si>
    <t>photographic-light-meters</t>
  </si>
  <si>
    <t>cassette-tape-holders</t>
  </si>
  <si>
    <t>cd-player-products</t>
  </si>
  <si>
    <t>cd-storage-racks</t>
  </si>
  <si>
    <t>flash-drive-mp3-players</t>
  </si>
  <si>
    <t>hard-drive-mp3-players</t>
  </si>
  <si>
    <t>mp3-player-batteries</t>
  </si>
  <si>
    <t>mp3-player-car-mounting-kits</t>
  </si>
  <si>
    <t>mp3-player-cases</t>
  </si>
  <si>
    <t>mp3-player-cassette-adaptors</t>
  </si>
  <si>
    <t>mp3-player-docking-speaker-systems</t>
  </si>
  <si>
    <t>mp3-player-radio-transmitters</t>
  </si>
  <si>
    <t>mp3-player-remote-controls</t>
  </si>
  <si>
    <t>mp3-receivers</t>
  </si>
  <si>
    <t>handheld-and-pda-batteries</t>
  </si>
  <si>
    <t>mp3-players</t>
  </si>
  <si>
    <t>handheld-and-pda-adapters</t>
  </si>
  <si>
    <t>mp3-player-accessories</t>
  </si>
  <si>
    <t>mp3-player-docking-stations</t>
  </si>
  <si>
    <t>personal-cd-players</t>
  </si>
  <si>
    <t>boomboxes</t>
  </si>
  <si>
    <t>mp3-player-armband-holders</t>
  </si>
  <si>
    <t>microcassette-recorders</t>
  </si>
  <si>
    <t>frs-gmrs-two-way-radios</t>
  </si>
  <si>
    <t>frs-two-way-radios</t>
  </si>
  <si>
    <t>gps-cables</t>
  </si>
  <si>
    <t>gps-cases</t>
  </si>
  <si>
    <t>gps-vehicle-mounts</t>
  </si>
  <si>
    <t>marine-gps-chart-plotters</t>
  </si>
  <si>
    <t>microphone-cables</t>
  </si>
  <si>
    <t>microphones</t>
  </si>
  <si>
    <t>radio-scanners</t>
  </si>
  <si>
    <t>two-way-radio-accessories</t>
  </si>
  <si>
    <t>two-way-radio-batteries</t>
  </si>
  <si>
    <t>two-way-radio-battery-chargers</t>
  </si>
  <si>
    <t>two-way-radio-cases</t>
  </si>
  <si>
    <t>two-way-radio-faceplates</t>
  </si>
  <si>
    <t>two-way-radio-headsets</t>
  </si>
  <si>
    <t>vehicle-gps-units</t>
  </si>
  <si>
    <t>home-audio-radios</t>
  </si>
  <si>
    <t>gps-accessories</t>
  </si>
  <si>
    <t>fish-finders</t>
  </si>
  <si>
    <t>two-way-radios</t>
  </si>
  <si>
    <t>handheld-gps-units</t>
  </si>
  <si>
    <t>shortwave-and-all-hazard-radios</t>
  </si>
  <si>
    <t>microphone-accessories</t>
  </si>
  <si>
    <t>digital-compasses</t>
  </si>
  <si>
    <t>dj-turntable-cartridges</t>
  </si>
  <si>
    <t>headset-radios</t>
  </si>
  <si>
    <t>microphone-stands</t>
  </si>
  <si>
    <t>shower-radios</t>
  </si>
  <si>
    <t>automotive-cb-radios-and-scanners</t>
  </si>
  <si>
    <t>two-way-radio-gps-units</t>
  </si>
  <si>
    <t>in-dash-vehicle-gps-units</t>
  </si>
  <si>
    <t>cycling-gps-units</t>
  </si>
  <si>
    <t>notebook-battery-chargers</t>
  </si>
  <si>
    <t>notebook-chargers</t>
  </si>
  <si>
    <t>laptop-computer-batteries</t>
  </si>
  <si>
    <t>computer-notebook-backpacks</t>
  </si>
  <si>
    <t>notebook-bags-and-cases</t>
  </si>
  <si>
    <t>docking-stations</t>
  </si>
  <si>
    <t>computer-notebook-sleeves</t>
  </si>
  <si>
    <t>computer-repair-kits</t>
  </si>
  <si>
    <t>computer-notebook-messenger-bags</t>
  </si>
  <si>
    <t>computer-notebook-shoulder-bags</t>
  </si>
  <si>
    <t>notebook-lights</t>
  </si>
  <si>
    <t>notebook-power-protection</t>
  </si>
  <si>
    <t>120-minute-audio-cassette-tapes</t>
  </si>
  <si>
    <t>60-minute-audio-cassette-tapes</t>
  </si>
  <si>
    <t>90-minute-audio-cassette-tapes</t>
  </si>
  <si>
    <t>ac-adapters</t>
  </si>
  <si>
    <t>access-control-keypads</t>
  </si>
  <si>
    <t>ac-to-ac-converters</t>
  </si>
  <si>
    <t>audio-cables</t>
  </si>
  <si>
    <t>audio-crossover-speaker-polyswitches</t>
  </si>
  <si>
    <t>audio-video-furniture</t>
  </si>
  <si>
    <t>audio-video-shelving</t>
  </si>
  <si>
    <t>av-cable-kits</t>
  </si>
  <si>
    <t>bar-code-scanner-batteries</t>
  </si>
  <si>
    <t>bar-code-scanner-battery-chargers</t>
  </si>
  <si>
    <t>batteries</t>
  </si>
  <si>
    <t>battery-chargers</t>
  </si>
  <si>
    <t>battery-packs</t>
  </si>
  <si>
    <t>blank-audio-cassette-tapes</t>
  </si>
  <si>
    <t>blank-audio-media</t>
  </si>
  <si>
    <t>blank-cd-r-discs</t>
  </si>
  <si>
    <t>blank-cd-rw-discs</t>
  </si>
  <si>
    <t>blank-computer-media</t>
  </si>
  <si>
    <t>blank-data-cartridges</t>
  </si>
  <si>
    <t>blank-dat-tapes</t>
  </si>
  <si>
    <t>blank-disk-cartridges</t>
  </si>
  <si>
    <t>blank-dvd-plus-dl-discs</t>
  </si>
  <si>
    <t>blank-dvd-plus-r-discs</t>
  </si>
  <si>
    <t>blank-dvd-plus-rw-discs</t>
  </si>
  <si>
    <t>blank-dvd-ram-discs</t>
  </si>
  <si>
    <t>blank-dvd-r-discs</t>
  </si>
  <si>
    <t>blank-dvd-rw-discs</t>
  </si>
  <si>
    <t>blank-floppy-disks</t>
  </si>
  <si>
    <t>blank-media</t>
  </si>
  <si>
    <t>blank-minidiscs</t>
  </si>
  <si>
    <t>blank-optical-disks</t>
  </si>
  <si>
    <t>blank-video-media</t>
  </si>
  <si>
    <t>cable-binding-posts</t>
  </si>
  <si>
    <t>cast-driver-mounting-kits</t>
  </si>
  <si>
    <t>cd-storage-cases</t>
  </si>
  <si>
    <t>coaxial-video-cables</t>
  </si>
  <si>
    <t>component-video-cables</t>
  </si>
  <si>
    <t>composite-video-cables</t>
  </si>
  <si>
    <t>computer-cable-adapters</t>
  </si>
  <si>
    <t>computer-monitor-cables</t>
  </si>
  <si>
    <t>computer-monitor-carts</t>
  </si>
  <si>
    <t>computer-monitor-dvi-cables</t>
  </si>
  <si>
    <t>computer-monitor-rgb-cables</t>
  </si>
  <si>
    <t>computer-monitor-vga-cables</t>
  </si>
  <si>
    <t>computer-security-cables</t>
  </si>
  <si>
    <t>digital-audio-cables</t>
  </si>
  <si>
    <t>dvd-cd-cleaners</t>
  </si>
  <si>
    <t>dvd-cd-lens-cleaners</t>
  </si>
  <si>
    <t>dvd-holders</t>
  </si>
  <si>
    <t>electronics-antennas</t>
  </si>
  <si>
    <t>headphone-accessories</t>
  </si>
  <si>
    <t>headphone-amps</t>
  </si>
  <si>
    <t>headphone-extension-cords</t>
  </si>
  <si>
    <t>home-speaker-mounts</t>
  </si>
  <si>
    <t>isdn-modems</t>
  </si>
  <si>
    <t>keyboard-extension-cables</t>
  </si>
  <si>
    <t>macintosh-to-pc-monitor-cables</t>
  </si>
  <si>
    <t>modem-cables</t>
  </si>
  <si>
    <t>monitor-extension-cables</t>
  </si>
  <si>
    <t>multimedia-cables</t>
  </si>
  <si>
    <t>notebook-cables</t>
  </si>
  <si>
    <t>parallel-cables</t>
  </si>
  <si>
    <t>power-cables</t>
  </si>
  <si>
    <t>radio-antennas</t>
  </si>
  <si>
    <t>rj45-cables</t>
  </si>
  <si>
    <t>scsi-cables</t>
  </si>
  <si>
    <t>serial-cables</t>
  </si>
  <si>
    <t>speaker-cabinet-components</t>
  </si>
  <si>
    <t>speaker-cables</t>
  </si>
  <si>
    <t>speaker-castors</t>
  </si>
  <si>
    <t>subwoofer-cables</t>
  </si>
  <si>
    <t>s-video-cables</t>
  </si>
  <si>
    <t>two-way-radio-antennas</t>
  </si>
  <si>
    <t>usb-cables</t>
  </si>
  <si>
    <t>vehicle-audio-video-antennas</t>
  </si>
  <si>
    <t>vehicle-cables</t>
  </si>
  <si>
    <t>vehicle-electronics-accessories</t>
  </si>
  <si>
    <t>vehicle-media-storage</t>
  </si>
  <si>
    <t>video-antennas</t>
  </si>
  <si>
    <t>video-cables</t>
  </si>
  <si>
    <t>video-projector-mounts</t>
  </si>
  <si>
    <t>cables-plugs-and-adapters</t>
  </si>
  <si>
    <t>headphones</t>
  </si>
  <si>
    <t>mouse-pads</t>
  </si>
  <si>
    <t>uninterrupted-power-supplies</t>
  </si>
  <si>
    <t>computer-cables</t>
  </si>
  <si>
    <t>firewire-cables</t>
  </si>
  <si>
    <t>computer-power-supplies</t>
  </si>
  <si>
    <t>electronics-cleaning-wipes</t>
  </si>
  <si>
    <t>hdmi-cables</t>
  </si>
  <si>
    <t>cd-player-carrying-cases</t>
  </si>
  <si>
    <t>surge-protectors</t>
  </si>
  <si>
    <t>cable-splitters-and-adapters</t>
  </si>
  <si>
    <t>power-inverters</t>
  </si>
  <si>
    <t>computer-headsets</t>
  </si>
  <si>
    <t>power-distribution-units</t>
  </si>
  <si>
    <t>blank-vhs-tapes</t>
  </si>
  <si>
    <t>computer-shell-cases</t>
  </si>
  <si>
    <t>media-storage-and-organization-products</t>
  </si>
  <si>
    <t>watch-batteries</t>
  </si>
  <si>
    <t>blank-minidv-tapes</t>
  </si>
  <si>
    <t>electronic-alarm-clocks</t>
  </si>
  <si>
    <t>blank-8mm-tapes</t>
  </si>
  <si>
    <t>analog-audio-cables</t>
  </si>
  <si>
    <t>power-strips</t>
  </si>
  <si>
    <t>disc-sleeves</t>
  </si>
  <si>
    <t>dvi-cables</t>
  </si>
  <si>
    <t>line-conditioners</t>
  </si>
  <si>
    <t>cd-holders</t>
  </si>
  <si>
    <t>blank-vhs-c-tapes</t>
  </si>
  <si>
    <t>video-game-cables</t>
  </si>
  <si>
    <t>cd-alarm-clocks</t>
  </si>
  <si>
    <t>blank-audio-cd-r-discs</t>
  </si>
  <si>
    <t>isolation-transformers</t>
  </si>
  <si>
    <t>blank-mini-dvd-r-discs</t>
  </si>
  <si>
    <t>media-storage-racks</t>
  </si>
  <si>
    <t>blank-svhs-tapes</t>
  </si>
  <si>
    <t>replacement-earpads</t>
  </si>
  <si>
    <t>internet-appliances</t>
  </si>
  <si>
    <t>audio-power-cables</t>
  </si>
  <si>
    <t>vehicle-amplifier-power-and-ground-cables</t>
  </si>
  <si>
    <t>blank-hi-8-tapes</t>
  </si>
  <si>
    <t>smart-rack-enclosures</t>
  </si>
  <si>
    <t>blank-micro-mv-tapes</t>
  </si>
  <si>
    <t>blank-mini-dvd-rw-discs</t>
  </si>
  <si>
    <t>cassette-alarm-clocks</t>
  </si>
  <si>
    <t>blank-audio-cd-rw-discs</t>
  </si>
  <si>
    <t>cd-cassette-alarm-clocks</t>
  </si>
  <si>
    <t>telephone-wires</t>
  </si>
  <si>
    <t>binoculars</t>
  </si>
  <si>
    <t>electronic-watches</t>
  </si>
  <si>
    <t>home-entertainment-centers</t>
  </si>
  <si>
    <t>electronic-components-furniture-racks</t>
  </si>
  <si>
    <t>home-speaker-stands</t>
  </si>
  <si>
    <t>notebook-computers</t>
  </si>
  <si>
    <t>tablet-computers</t>
  </si>
  <si>
    <t>television-stands</t>
  </si>
  <si>
    <t>electronics-cleaning-and-repair-kits</t>
  </si>
  <si>
    <t>pci-express-graphics-cards</t>
  </si>
  <si>
    <t>radar-detectors</t>
  </si>
  <si>
    <t>video-projector-lamps</t>
  </si>
  <si>
    <t>motion-detectors</t>
  </si>
  <si>
    <t>mid-tower-shell-cases</t>
  </si>
  <si>
    <t>door-contact-sensors</t>
  </si>
  <si>
    <t>dlt-tape-cleaners</t>
  </si>
  <si>
    <t>vehicle-video-monitors-and-tvs</t>
  </si>
  <si>
    <t>computer-video-games</t>
  </si>
  <si>
    <t>vehicle-video-products</t>
  </si>
  <si>
    <t>glass-break-sensors</t>
  </si>
  <si>
    <t>tape-deck-head-cleaners</t>
  </si>
  <si>
    <t>motion-sensor-lighting</t>
  </si>
  <si>
    <t>infrared-motion-detectors</t>
  </si>
  <si>
    <t>desktop-shell-cases</t>
  </si>
  <si>
    <t>rifle-scopes</t>
  </si>
  <si>
    <t>security-sensors</t>
  </si>
  <si>
    <t>server-shell-cases</t>
  </si>
  <si>
    <t>micro-tower-shell-cases</t>
  </si>
  <si>
    <t>full-tower-shell-cases</t>
  </si>
  <si>
    <t>media-repair-kits</t>
  </si>
  <si>
    <t>monitor-and-tv-cleaners</t>
  </si>
  <si>
    <t>depth-finders</t>
  </si>
  <si>
    <t>laser-rangefinders</t>
  </si>
  <si>
    <t>golf-course-gps-units</t>
  </si>
  <si>
    <t>mail-alert-sensors</t>
  </si>
  <si>
    <t>photo-printing-feature</t>
  </si>
  <si>
    <t>gaming-receivers</t>
  </si>
  <si>
    <t>pagers</t>
  </si>
  <si>
    <t>portable</t>
  </si>
  <si>
    <t>floor-contact-sensors</t>
  </si>
  <si>
    <t>doorbell-ring-detectors</t>
  </si>
  <si>
    <t>revolving-television-platforms</t>
  </si>
  <si>
    <t>security-alarms-and-sirens</t>
  </si>
  <si>
    <t>vibration-sensors</t>
  </si>
  <si>
    <t>SOHO</t>
  </si>
  <si>
    <t>Computer Components</t>
  </si>
  <si>
    <t>Computer Peripherals</t>
  </si>
  <si>
    <t>Home Entertainment</t>
  </si>
  <si>
    <t>Home Audio</t>
  </si>
  <si>
    <t>Cameras</t>
  </si>
  <si>
    <t>Portable Digital Players</t>
  </si>
  <si>
    <t>Small Electronics</t>
  </si>
  <si>
    <t>PC Products</t>
  </si>
  <si>
    <t>Accessories</t>
  </si>
  <si>
    <t>Uncategorized</t>
  </si>
  <si>
    <t>Desktops</t>
  </si>
  <si>
    <t>Network Interface Cards</t>
  </si>
  <si>
    <t>CRT Monitors</t>
  </si>
  <si>
    <t>LCD Monitors</t>
  </si>
  <si>
    <t>CRT Televisions</t>
  </si>
  <si>
    <t>Security &amp; Surveillance</t>
  </si>
  <si>
    <t>Video</t>
  </si>
  <si>
    <t>Camcorder Accessories</t>
  </si>
  <si>
    <t>Lenses and Filters</t>
  </si>
  <si>
    <t>Still Cameras</t>
  </si>
  <si>
    <t>Bags and Cases</t>
  </si>
  <si>
    <t>Telescope</t>
  </si>
  <si>
    <t>Frames and Albums</t>
  </si>
  <si>
    <t>Binocular</t>
  </si>
  <si>
    <t>Projection Televisions</t>
  </si>
  <si>
    <t>Radios</t>
  </si>
  <si>
    <t>SCdesktop</t>
  </si>
  <si>
    <t>SCsoho</t>
  </si>
  <si>
    <t>SCcomponents</t>
  </si>
  <si>
    <t>SCperipherals</t>
  </si>
  <si>
    <t>SCentertainment</t>
  </si>
  <si>
    <t>SCaudio</t>
  </si>
  <si>
    <t>SCcameras</t>
  </si>
  <si>
    <t>SCportable</t>
  </si>
  <si>
    <t>SCsmallelectronics</t>
  </si>
  <si>
    <t>SCproducts</t>
  </si>
  <si>
    <t>SCaccessories</t>
  </si>
  <si>
    <t>SCuncategorized</t>
  </si>
  <si>
    <t>Vendor Input level 1 (category)</t>
  </si>
  <si>
    <t>Vendor Input level 2 (subcategory)</t>
  </si>
  <si>
    <t>Vendor Input level 3 lookup (ITK)</t>
  </si>
  <si>
    <t>()</t>
  </si>
  <si>
    <t>FORMULA</t>
  </si>
  <si>
    <t>AMAZON</t>
  </si>
  <si>
    <t>*</t>
  </si>
  <si>
    <t>Category</t>
  </si>
  <si>
    <t>Subcategory</t>
  </si>
  <si>
    <t xml:space="preserve">SPECIFICATION_MET </t>
  </si>
  <si>
    <t>Energy Specification Met</t>
  </si>
  <si>
    <t>Is Energy Star Certified?</t>
  </si>
  <si>
    <t>Map Strict</t>
  </si>
  <si>
    <t>ARRF9</t>
  </si>
  <si>
    <t>ASBS9</t>
  </si>
  <si>
    <t>BDID9</t>
  </si>
  <si>
    <t>DBLD9</t>
  </si>
  <si>
    <t>DHCX9</t>
  </si>
  <si>
    <t>INGB9</t>
  </si>
  <si>
    <t>NAVR9</t>
  </si>
  <si>
    <t>NEWN9</t>
  </si>
  <si>
    <t>RETJ9</t>
  </si>
  <si>
    <t>SYNJ9</t>
  </si>
  <si>
    <t>ALMO9</t>
  </si>
  <si>
    <t>DSIS9</t>
  </si>
  <si>
    <t>EARS9</t>
  </si>
  <si>
    <t>PTTA9</t>
  </si>
  <si>
    <t>SEFC9</t>
  </si>
  <si>
    <t>WYNA9</t>
  </si>
  <si>
    <t xml:space="preserve">BPNT9 </t>
  </si>
  <si>
    <t>BRHB7</t>
  </si>
  <si>
    <t>Dropship Vendors</t>
  </si>
  <si>
    <t>IS_MAP_STRICT</t>
  </si>
  <si>
    <t>Country of Origin Lookup</t>
  </si>
  <si>
    <t>Item Master Derived Code</t>
  </si>
  <si>
    <t>Andorra</t>
  </si>
  <si>
    <t>ad</t>
  </si>
  <si>
    <t>United Arab Emirates</t>
  </si>
  <si>
    <t>ae</t>
  </si>
  <si>
    <t>Antigua And Barbuda</t>
  </si>
  <si>
    <t>ag</t>
  </si>
  <si>
    <t>Anguilla</t>
  </si>
  <si>
    <t>ai</t>
  </si>
  <si>
    <t>Albania</t>
  </si>
  <si>
    <t>al</t>
  </si>
  <si>
    <t>Armenia</t>
  </si>
  <si>
    <t>am</t>
  </si>
  <si>
    <t>Netherlands Antilles</t>
  </si>
  <si>
    <t>an</t>
  </si>
  <si>
    <t>Angola</t>
  </si>
  <si>
    <t>ao</t>
  </si>
  <si>
    <t>Antarctica</t>
  </si>
  <si>
    <t>aq</t>
  </si>
  <si>
    <t>Argentina</t>
  </si>
  <si>
    <t>ar</t>
  </si>
  <si>
    <t>American Samoa</t>
  </si>
  <si>
    <t>as</t>
  </si>
  <si>
    <t>Austria</t>
  </si>
  <si>
    <t>at</t>
  </si>
  <si>
    <t>Australia</t>
  </si>
  <si>
    <t>au</t>
  </si>
  <si>
    <t>Aruba</t>
  </si>
  <si>
    <t>aw</t>
  </si>
  <si>
    <t>Azerbaijan</t>
  </si>
  <si>
    <t>az</t>
  </si>
  <si>
    <t>Bosnia and Herzegovina</t>
  </si>
  <si>
    <t>ba</t>
  </si>
  <si>
    <t>Barbados</t>
  </si>
  <si>
    <t>bb</t>
  </si>
  <si>
    <t>Bangladesh</t>
  </si>
  <si>
    <t>bd</t>
  </si>
  <si>
    <t>Belgium</t>
  </si>
  <si>
    <t>be</t>
  </si>
  <si>
    <t>Burkina Faso</t>
  </si>
  <si>
    <t>bf</t>
  </si>
  <si>
    <t>Bulgaria</t>
  </si>
  <si>
    <t>bg</t>
  </si>
  <si>
    <t>Bahrain</t>
  </si>
  <si>
    <t>bh</t>
  </si>
  <si>
    <t>Burundi</t>
  </si>
  <si>
    <t>bi</t>
  </si>
  <si>
    <t>Benin</t>
  </si>
  <si>
    <t>bj</t>
  </si>
  <si>
    <t>Bermuda</t>
  </si>
  <si>
    <t>bm</t>
  </si>
  <si>
    <t>Brunei Darussalam</t>
  </si>
  <si>
    <t>bn</t>
  </si>
  <si>
    <t>Bolivia</t>
  </si>
  <si>
    <t>bo</t>
  </si>
  <si>
    <t>Brazil</t>
  </si>
  <si>
    <t>br</t>
  </si>
  <si>
    <t>Bahamas</t>
  </si>
  <si>
    <t>bs</t>
  </si>
  <si>
    <t>Bhutan</t>
  </si>
  <si>
    <t>bt</t>
  </si>
  <si>
    <t>Bouvet Island</t>
  </si>
  <si>
    <t>bv</t>
  </si>
  <si>
    <t>Botswana</t>
  </si>
  <si>
    <t>bw</t>
  </si>
  <si>
    <t>Belarus</t>
  </si>
  <si>
    <t>by</t>
  </si>
  <si>
    <t>Belize</t>
  </si>
  <si>
    <t>bz</t>
  </si>
  <si>
    <t>Canada</t>
  </si>
  <si>
    <t>ca</t>
  </si>
  <si>
    <t>Cocos (Keeling) Islands</t>
  </si>
  <si>
    <t>cc</t>
  </si>
  <si>
    <t>Congo, the Democratic Republic of the</t>
  </si>
  <si>
    <t>cd</t>
  </si>
  <si>
    <t>Central African Republic</t>
  </si>
  <si>
    <t>cf</t>
  </si>
  <si>
    <t>Congo</t>
  </si>
  <si>
    <t>cg</t>
  </si>
  <si>
    <t>Switzerland</t>
  </si>
  <si>
    <t>ch</t>
  </si>
  <si>
    <t>Cote d'Ivoire</t>
  </si>
  <si>
    <t>ci</t>
  </si>
  <si>
    <t>Cook Islands</t>
  </si>
  <si>
    <t>ck</t>
  </si>
  <si>
    <t>Chile</t>
  </si>
  <si>
    <t>cl</t>
  </si>
  <si>
    <t>Cameroon</t>
  </si>
  <si>
    <t>cm</t>
  </si>
  <si>
    <t>China</t>
  </si>
  <si>
    <t>cn</t>
  </si>
  <si>
    <t>Colombia</t>
  </si>
  <si>
    <t>co</t>
  </si>
  <si>
    <t>Costa Rica</t>
  </si>
  <si>
    <t>cr</t>
  </si>
  <si>
    <t>Cape Verde</t>
  </si>
  <si>
    <t>cv</t>
  </si>
  <si>
    <t>Christmas Island</t>
  </si>
  <si>
    <t>cx</t>
  </si>
  <si>
    <t>Cyprus</t>
  </si>
  <si>
    <t>cy</t>
  </si>
  <si>
    <t>Czech Republic</t>
  </si>
  <si>
    <t>cz</t>
  </si>
  <si>
    <t>Germany</t>
  </si>
  <si>
    <t>de</t>
  </si>
  <si>
    <t>Djibouti</t>
  </si>
  <si>
    <t>dj</t>
  </si>
  <si>
    <t>Denmark</t>
  </si>
  <si>
    <t>dk</t>
  </si>
  <si>
    <t>Dominica</t>
  </si>
  <si>
    <t>dm</t>
  </si>
  <si>
    <t>Dominican Republic</t>
  </si>
  <si>
    <t>do</t>
  </si>
  <si>
    <t>Algeria</t>
  </si>
  <si>
    <t>dz</t>
  </si>
  <si>
    <t>Ecuador</t>
  </si>
  <si>
    <t>ec</t>
  </si>
  <si>
    <t>Estonia</t>
  </si>
  <si>
    <t>ee</t>
  </si>
  <si>
    <t>Egypt</t>
  </si>
  <si>
    <t>eg</t>
  </si>
  <si>
    <t>Western Sahara</t>
  </si>
  <si>
    <t>eh</t>
  </si>
  <si>
    <t>Eritrea</t>
  </si>
  <si>
    <t>er</t>
  </si>
  <si>
    <t>Spain</t>
  </si>
  <si>
    <t>es</t>
  </si>
  <si>
    <t>Ethiopia</t>
  </si>
  <si>
    <t>et</t>
  </si>
  <si>
    <t>Finland</t>
  </si>
  <si>
    <t>fi</t>
  </si>
  <si>
    <t>Fiji</t>
  </si>
  <si>
    <t>fj</t>
  </si>
  <si>
    <t>Falkland Islands</t>
  </si>
  <si>
    <t>fk</t>
  </si>
  <si>
    <t>Micronesia, Federated States of</t>
  </si>
  <si>
    <t>fm</t>
  </si>
  <si>
    <t>Faroe Islands</t>
  </si>
  <si>
    <t>fo</t>
  </si>
  <si>
    <t>France</t>
  </si>
  <si>
    <t>fr</t>
  </si>
  <si>
    <t>Gabon</t>
  </si>
  <si>
    <t>ga</t>
  </si>
  <si>
    <t>Wales</t>
  </si>
  <si>
    <t>gb</t>
  </si>
  <si>
    <t>Grenada</t>
  </si>
  <si>
    <t>gd</t>
  </si>
  <si>
    <t>Georgia</t>
  </si>
  <si>
    <t>ge</t>
  </si>
  <si>
    <t>French Guiana</t>
  </si>
  <si>
    <t>gf</t>
  </si>
  <si>
    <t>Ghana</t>
  </si>
  <si>
    <t>gh</t>
  </si>
  <si>
    <t>Gibraltar</t>
  </si>
  <si>
    <t>gi</t>
  </si>
  <si>
    <t>Greenland</t>
  </si>
  <si>
    <t>gl</t>
  </si>
  <si>
    <t>Gambia</t>
  </si>
  <si>
    <t>gm</t>
  </si>
  <si>
    <t>Guinea</t>
  </si>
  <si>
    <t>gn</t>
  </si>
  <si>
    <t>Guadeloupe</t>
  </si>
  <si>
    <t>gp</t>
  </si>
  <si>
    <t>Equatorial Guinea</t>
  </si>
  <si>
    <t>gq</t>
  </si>
  <si>
    <t>Greece</t>
  </si>
  <si>
    <t>gr</t>
  </si>
  <si>
    <t>South Georgia and the South Sandwich Islands</t>
  </si>
  <si>
    <t>gs</t>
  </si>
  <si>
    <t>Guatemala</t>
  </si>
  <si>
    <t>gt</t>
  </si>
  <si>
    <t>Guam</t>
  </si>
  <si>
    <t>gu</t>
  </si>
  <si>
    <t>Guinea-Bissau</t>
  </si>
  <si>
    <t>gw</t>
  </si>
  <si>
    <t>Guyana</t>
  </si>
  <si>
    <t>gy</t>
  </si>
  <si>
    <t>Hong Kong</t>
  </si>
  <si>
    <t>hk</t>
  </si>
  <si>
    <t>Heard and Mc Donald Islands</t>
  </si>
  <si>
    <t>hm</t>
  </si>
  <si>
    <t>Honduras</t>
  </si>
  <si>
    <t>hn</t>
  </si>
  <si>
    <t>Croatia</t>
  </si>
  <si>
    <t>hr</t>
  </si>
  <si>
    <t>Haiti</t>
  </si>
  <si>
    <t>ht</t>
  </si>
  <si>
    <t>Hungary</t>
  </si>
  <si>
    <t>hu</t>
  </si>
  <si>
    <t>Indonesia</t>
  </si>
  <si>
    <t>id</t>
  </si>
  <si>
    <t>Ireland</t>
  </si>
  <si>
    <t>ie</t>
  </si>
  <si>
    <t>Israel</t>
  </si>
  <si>
    <t>il</t>
  </si>
  <si>
    <t>India</t>
  </si>
  <si>
    <t>in</t>
  </si>
  <si>
    <t>British Indian Ocean Territory</t>
  </si>
  <si>
    <t>io</t>
  </si>
  <si>
    <t>Iceland</t>
  </si>
  <si>
    <t>is</t>
  </si>
  <si>
    <t>Italy</t>
  </si>
  <si>
    <t>it</t>
  </si>
  <si>
    <t>Jamaica</t>
  </si>
  <si>
    <t>jm</t>
  </si>
  <si>
    <t>Jordan</t>
  </si>
  <si>
    <t>jo</t>
  </si>
  <si>
    <t>Japan</t>
  </si>
  <si>
    <t>jp</t>
  </si>
  <si>
    <t>Kenya</t>
  </si>
  <si>
    <t>ke</t>
  </si>
  <si>
    <t>Kyrgyzstan</t>
  </si>
  <si>
    <t>kg</t>
  </si>
  <si>
    <t>Cambodia</t>
  </si>
  <si>
    <t>kh</t>
  </si>
  <si>
    <t>Kiribati</t>
  </si>
  <si>
    <t>ki</t>
  </si>
  <si>
    <t>Comoros</t>
  </si>
  <si>
    <t>km</t>
  </si>
  <si>
    <t>Saint Kitts and Nevis</t>
  </si>
  <si>
    <t>kn</t>
  </si>
  <si>
    <t>South Korea</t>
  </si>
  <si>
    <t>kr</t>
  </si>
  <si>
    <t>Kuwait</t>
  </si>
  <si>
    <t>kw</t>
  </si>
  <si>
    <t>Cayman Islands</t>
  </si>
  <si>
    <t>ky</t>
  </si>
  <si>
    <t>Kazakhstan</t>
  </si>
  <si>
    <t>kz</t>
  </si>
  <si>
    <t>Lao People's Democratic Republic</t>
  </si>
  <si>
    <t>la</t>
  </si>
  <si>
    <t>Lebanon</t>
  </si>
  <si>
    <t>lb</t>
  </si>
  <si>
    <t>Saint Lucia</t>
  </si>
  <si>
    <t>lc</t>
  </si>
  <si>
    <t>Liechtenstein</t>
  </si>
  <si>
    <t>li</t>
  </si>
  <si>
    <t>Sri Lanka</t>
  </si>
  <si>
    <t>lk</t>
  </si>
  <si>
    <t>Liberia</t>
  </si>
  <si>
    <t>lr</t>
  </si>
  <si>
    <t>Lesotho</t>
  </si>
  <si>
    <t>ls</t>
  </si>
  <si>
    <t>Lithuania</t>
  </si>
  <si>
    <t>lt</t>
  </si>
  <si>
    <t>Luxembourg</t>
  </si>
  <si>
    <t>lu</t>
  </si>
  <si>
    <t>Latvia</t>
  </si>
  <si>
    <t>lv</t>
  </si>
  <si>
    <t>Morocco</t>
  </si>
  <si>
    <t>ma</t>
  </si>
  <si>
    <t>Monaco</t>
  </si>
  <si>
    <t>mc</t>
  </si>
  <si>
    <t>Moldova, Republic of</t>
  </si>
  <si>
    <t>md</t>
  </si>
  <si>
    <t>Madagascar</t>
  </si>
  <si>
    <t>mg</t>
  </si>
  <si>
    <t>Marshall Islands</t>
  </si>
  <si>
    <t>mh</t>
  </si>
  <si>
    <t>Macedonia</t>
  </si>
  <si>
    <t>mk</t>
  </si>
  <si>
    <t>Mali</t>
  </si>
  <si>
    <t>ml</t>
  </si>
  <si>
    <t>Myanmar</t>
  </si>
  <si>
    <t>mm</t>
  </si>
  <si>
    <t>Mongolia</t>
  </si>
  <si>
    <t>mn</t>
  </si>
  <si>
    <t>Macau</t>
  </si>
  <si>
    <t>mo</t>
  </si>
  <si>
    <t>Northern Mariana Islands</t>
  </si>
  <si>
    <t>mp</t>
  </si>
  <si>
    <t>Martinique</t>
  </si>
  <si>
    <t>mq</t>
  </si>
  <si>
    <t>Mauritania</t>
  </si>
  <si>
    <t>mr</t>
  </si>
  <si>
    <t>Montserrat</t>
  </si>
  <si>
    <t>ms</t>
  </si>
  <si>
    <t>Malta</t>
  </si>
  <si>
    <t>mt</t>
  </si>
  <si>
    <t>Mauritius</t>
  </si>
  <si>
    <t>mu</t>
  </si>
  <si>
    <t>Maldives</t>
  </si>
  <si>
    <t>mv</t>
  </si>
  <si>
    <t>Malawi</t>
  </si>
  <si>
    <t>mw</t>
  </si>
  <si>
    <t>Mexico</t>
  </si>
  <si>
    <t>mx</t>
  </si>
  <si>
    <t>Malaysia</t>
  </si>
  <si>
    <t>my</t>
  </si>
  <si>
    <t>Mozambique</t>
  </si>
  <si>
    <t>mz</t>
  </si>
  <si>
    <t>Namibia</t>
  </si>
  <si>
    <t>na</t>
  </si>
  <si>
    <t>New Caledonia</t>
  </si>
  <si>
    <t>nc</t>
  </si>
  <si>
    <t>Niger</t>
  </si>
  <si>
    <t>ne</t>
  </si>
  <si>
    <t>Norfolk Island</t>
  </si>
  <si>
    <t>nf</t>
  </si>
  <si>
    <t>Nigeria</t>
  </si>
  <si>
    <t>ng</t>
  </si>
  <si>
    <t>Nicaragua</t>
  </si>
  <si>
    <t>ni</t>
  </si>
  <si>
    <t>Netherlands</t>
  </si>
  <si>
    <t>nl</t>
  </si>
  <si>
    <t>Norway</t>
  </si>
  <si>
    <t>no</t>
  </si>
  <si>
    <t>Nepal</t>
  </si>
  <si>
    <t>np</t>
  </si>
  <si>
    <t>Nauru</t>
  </si>
  <si>
    <t>nr</t>
  </si>
  <si>
    <t>Niue</t>
  </si>
  <si>
    <t>nu</t>
  </si>
  <si>
    <t>New Zealand</t>
  </si>
  <si>
    <t>nz</t>
  </si>
  <si>
    <t>Oman</t>
  </si>
  <si>
    <t>om</t>
  </si>
  <si>
    <t>Panama</t>
  </si>
  <si>
    <t>pa</t>
  </si>
  <si>
    <t>Peru</t>
  </si>
  <si>
    <t>pe</t>
  </si>
  <si>
    <t>French Polynesia</t>
  </si>
  <si>
    <t>pf</t>
  </si>
  <si>
    <t>Papua New Guinea</t>
  </si>
  <si>
    <t>pg</t>
  </si>
  <si>
    <t>Philippines</t>
  </si>
  <si>
    <t>ph</t>
  </si>
  <si>
    <t>Pakistan</t>
  </si>
  <si>
    <t>pk</t>
  </si>
  <si>
    <t>Poland</t>
  </si>
  <si>
    <t>pl</t>
  </si>
  <si>
    <t>St. Pierre and Miquelon</t>
  </si>
  <si>
    <t>pm</t>
  </si>
  <si>
    <t>Pitcairn</t>
  </si>
  <si>
    <t>pn</t>
  </si>
  <si>
    <t>Puerto Rico</t>
  </si>
  <si>
    <t>pr</t>
  </si>
  <si>
    <t>Portugal</t>
  </si>
  <si>
    <t>pt</t>
  </si>
  <si>
    <t>Palau</t>
  </si>
  <si>
    <t>pw</t>
  </si>
  <si>
    <t>Paraguay</t>
  </si>
  <si>
    <t>py</t>
  </si>
  <si>
    <t>Qatar</t>
  </si>
  <si>
    <t>qa</t>
  </si>
  <si>
    <t>Reunion</t>
  </si>
  <si>
    <t>re</t>
  </si>
  <si>
    <t>Romania</t>
  </si>
  <si>
    <t>ro</t>
  </si>
  <si>
    <t>Russian Federation</t>
  </si>
  <si>
    <t>ru</t>
  </si>
  <si>
    <t>Rwanda</t>
  </si>
  <si>
    <t>rw</t>
  </si>
  <si>
    <t>Saudi Arabia</t>
  </si>
  <si>
    <t>sa</t>
  </si>
  <si>
    <t>Solomon Islands</t>
  </si>
  <si>
    <t>sb</t>
  </si>
  <si>
    <t>Seychelles</t>
  </si>
  <si>
    <t>sc</t>
  </si>
  <si>
    <t>Sweden</t>
  </si>
  <si>
    <t>se</t>
  </si>
  <si>
    <t>Singapore</t>
  </si>
  <si>
    <t>sg</t>
  </si>
  <si>
    <t>St. Helena</t>
  </si>
  <si>
    <t>sh</t>
  </si>
  <si>
    <t>Slovenia</t>
  </si>
  <si>
    <t>si</t>
  </si>
  <si>
    <t>Svalbard and Jan Mayen Islands</t>
  </si>
  <si>
    <t>sj</t>
  </si>
  <si>
    <t>Slovakia</t>
  </si>
  <si>
    <t>sk</t>
  </si>
  <si>
    <t>Sierra Leone</t>
  </si>
  <si>
    <t>sl</t>
  </si>
  <si>
    <t>San Marino</t>
  </si>
  <si>
    <t>sm</t>
  </si>
  <si>
    <t>Senegal</t>
  </si>
  <si>
    <t>sn</t>
  </si>
  <si>
    <t>Somalia</t>
  </si>
  <si>
    <t>so</t>
  </si>
  <si>
    <t>Suriname</t>
  </si>
  <si>
    <t>sr</t>
  </si>
  <si>
    <t>Sao Tome and Principe</t>
  </si>
  <si>
    <t>st</t>
  </si>
  <si>
    <t>El Salvador</t>
  </si>
  <si>
    <t>sv</t>
  </si>
  <si>
    <t>Swaziland</t>
  </si>
  <si>
    <t>sz</t>
  </si>
  <si>
    <t>Turks and Caicos Islands</t>
  </si>
  <si>
    <t>tc</t>
  </si>
  <si>
    <t>Chad</t>
  </si>
  <si>
    <t>td</t>
  </si>
  <si>
    <t>French Southern Territories</t>
  </si>
  <si>
    <t>tf</t>
  </si>
  <si>
    <t>Togo</t>
  </si>
  <si>
    <t>tg</t>
  </si>
  <si>
    <t>Thailand</t>
  </si>
  <si>
    <t>th</t>
  </si>
  <si>
    <t>Tajikistan</t>
  </si>
  <si>
    <t>tj</t>
  </si>
  <si>
    <t>Tokelau</t>
  </si>
  <si>
    <t>tk</t>
  </si>
  <si>
    <t>Turkmenistan</t>
  </si>
  <si>
    <t>tm</t>
  </si>
  <si>
    <t>Tunisia</t>
  </si>
  <si>
    <t>tn</t>
  </si>
  <si>
    <t>Tonga</t>
  </si>
  <si>
    <t>to</t>
  </si>
  <si>
    <t>East Timor</t>
  </si>
  <si>
    <t>tp</t>
  </si>
  <si>
    <t>Turkey</t>
  </si>
  <si>
    <t>tr</t>
  </si>
  <si>
    <t>Trinidad and Tobago</t>
  </si>
  <si>
    <t>tt</t>
  </si>
  <si>
    <t>Tuvalu</t>
  </si>
  <si>
    <t>tv</t>
  </si>
  <si>
    <t>Taiwan</t>
  </si>
  <si>
    <t>tw</t>
  </si>
  <si>
    <t>Tanzania</t>
  </si>
  <si>
    <t>tz</t>
  </si>
  <si>
    <t>Ukraine</t>
  </si>
  <si>
    <t>ua</t>
  </si>
  <si>
    <t>Uganda</t>
  </si>
  <si>
    <t>ug</t>
  </si>
  <si>
    <t>United States Minor Outlying Islands</t>
  </si>
  <si>
    <t>um</t>
  </si>
  <si>
    <t>United States</t>
  </si>
  <si>
    <t>us</t>
  </si>
  <si>
    <t>Uruguay</t>
  </si>
  <si>
    <t>uy</t>
  </si>
  <si>
    <t>Uzbekistan</t>
  </si>
  <si>
    <t>uz</t>
  </si>
  <si>
    <t>Vatican City State (Holy See)</t>
  </si>
  <si>
    <t>va</t>
  </si>
  <si>
    <t>Saint Vincent and the Grenadines</t>
  </si>
  <si>
    <t>vc</t>
  </si>
  <si>
    <t>Venezuela</t>
  </si>
  <si>
    <t>ve</t>
  </si>
  <si>
    <t>Virgin Islands (British)</t>
  </si>
  <si>
    <t>vg</t>
  </si>
  <si>
    <t>Virgin Islands (U.S.)</t>
  </si>
  <si>
    <t>vi</t>
  </si>
  <si>
    <t>Viet Nam</t>
  </si>
  <si>
    <t>vn</t>
  </si>
  <si>
    <t>Vanuatu</t>
  </si>
  <si>
    <t>vu</t>
  </si>
  <si>
    <t>Wallis and Futuna Islands</t>
  </si>
  <si>
    <t>wf</t>
  </si>
  <si>
    <t>Samoa (Independent)</t>
  </si>
  <si>
    <t>ws</t>
  </si>
  <si>
    <t>Yemen</t>
  </si>
  <si>
    <t>ye</t>
  </si>
  <si>
    <t>Mayotte</t>
  </si>
  <si>
    <t>yt</t>
  </si>
  <si>
    <t>South Africa</t>
  </si>
  <si>
    <t>za</t>
  </si>
  <si>
    <t>Zambia</t>
  </si>
  <si>
    <t>zm</t>
  </si>
  <si>
    <t>Zimbabwe</t>
  </si>
  <si>
    <t>zw</t>
  </si>
  <si>
    <t>(parent_asin)</t>
  </si>
  <si>
    <t>(parent_UPC)</t>
  </si>
  <si>
    <t>UPC being replaced?</t>
  </si>
  <si>
    <t>Is ASIN a Replacement for an older model?</t>
  </si>
  <si>
    <t>Older ASIN # being replaced?</t>
  </si>
  <si>
    <t>MSRP &gt;= MAP &gt; Cost</t>
  </si>
  <si>
    <t>ITEM_WEIGHT</t>
  </si>
  <si>
    <t>(BROWSE_HIDDEN_KEYWORD)</t>
  </si>
  <si>
    <t>Formula</t>
  </si>
  <si>
    <t>Items per Case Pack</t>
  </si>
  <si>
    <t xml:space="preserve">LIFECYCLE_OVERRIDE  </t>
  </si>
  <si>
    <t>Website Messaging</t>
  </si>
  <si>
    <t>FORMULA/AMAZON</t>
  </si>
  <si>
    <t>Lifecycle Override</t>
  </si>
  <si>
    <t>(VENDOR_RETURN_SERIAL_NUMBER_REQUIRED)</t>
  </si>
  <si>
    <t>Serial Number Required for Return?</t>
  </si>
  <si>
    <t>VENDOR_RETURN_SERIAL_NUMBER_REQUIRED</t>
  </si>
  <si>
    <t>Serial Number Required for Return</t>
  </si>
  <si>
    <t>(choking_hazard_is_a_small_ball)</t>
  </si>
  <si>
    <t>(choking_hazard_contains_small_ball)</t>
  </si>
  <si>
    <t>(choking_hazard_balloon)</t>
  </si>
  <si>
    <t>(choking_hazard_is_a_marble)</t>
  </si>
  <si>
    <t>(choking_hazard_contains_a_marble)</t>
  </si>
  <si>
    <t>(no_warning_applicable)</t>
  </si>
  <si>
    <t>Choking Hazard - Is a small ball</t>
  </si>
  <si>
    <t>Choking Hazard - Contains Small Ball</t>
  </si>
  <si>
    <t>Choking Hazard - Balloon</t>
  </si>
  <si>
    <t>Choking Hazard - Is a Marble</t>
  </si>
  <si>
    <t>Choking Hazard - Contains a Marble</t>
  </si>
  <si>
    <t>No Warning Applicable</t>
  </si>
  <si>
    <t>Children's Product?</t>
  </si>
  <si>
    <t>CPSIA_CAUTIONARY_STATEMENT</t>
  </si>
  <si>
    <t>(Pec 1)</t>
  </si>
  <si>
    <t>(Pec 2)</t>
  </si>
  <si>
    <t>(Pec 3)</t>
  </si>
  <si>
    <t>(Pec 4)</t>
  </si>
  <si>
    <t>(Pec 5)</t>
  </si>
  <si>
    <t>(Pec 6)</t>
  </si>
  <si>
    <t>(Pec 7)</t>
  </si>
  <si>
    <t>CPSIA Cautionary Statement</t>
  </si>
  <si>
    <t>PEC 1</t>
  </si>
  <si>
    <t>PEC 2</t>
  </si>
  <si>
    <t>PEC 3</t>
  </si>
  <si>
    <t>PEC 4</t>
  </si>
  <si>
    <t>PEC 5</t>
  </si>
  <si>
    <t>PEC 6</t>
  </si>
  <si>
    <t>PEC 7</t>
  </si>
  <si>
    <t>(choking_hazard_small_parts)</t>
  </si>
  <si>
    <t>Choking Hazard - Small Parts</t>
  </si>
  <si>
    <t>Laser All-in-one Printers</t>
  </si>
  <si>
    <t>Toner</t>
  </si>
  <si>
    <t>Shredders</t>
  </si>
  <si>
    <t>Laptops</t>
  </si>
  <si>
    <t>Netbooks</t>
  </si>
  <si>
    <t>SClaptop</t>
  </si>
  <si>
    <t>Bare/OEM Drives</t>
  </si>
  <si>
    <t>Networked Attached Storage</t>
  </si>
  <si>
    <t>Tablets</t>
  </si>
  <si>
    <t>DIRECTV Leased Hardware</t>
  </si>
  <si>
    <t>Digital Video Recorders</t>
  </si>
  <si>
    <t>Home Theater Projectors</t>
  </si>
  <si>
    <t>LCD TVs</t>
  </si>
  <si>
    <t>Next Gen/Blu-Ray Players</t>
  </si>
  <si>
    <t>Portable DVD Players</t>
  </si>
  <si>
    <t>Distributed Entertainment Systems</t>
  </si>
  <si>
    <t>PC Uncategorized</t>
  </si>
  <si>
    <t>Monitors</t>
  </si>
  <si>
    <t>Gamepads/Joypads</t>
  </si>
  <si>
    <t>Digital - SLR</t>
  </si>
  <si>
    <t>Digital - Point &amp; Shoot</t>
  </si>
  <si>
    <t>Single-Use Camera</t>
  </si>
  <si>
    <t>Scmonitors</t>
  </si>
  <si>
    <t>(ITEM_PKGS_PER_INNER_PACK)</t>
  </si>
  <si>
    <t>Case Pack Check</t>
  </si>
  <si>
    <t>Solid State Drives</t>
  </si>
  <si>
    <t>Does item package have  a serial number bar code?</t>
  </si>
  <si>
    <t>EAN</t>
  </si>
  <si>
    <t>MANDATORY*</t>
  </si>
  <si>
    <r>
      <t>EAN
*</t>
    </r>
    <r>
      <rPr>
        <sz val="7"/>
        <color indexed="9"/>
        <rFont val="Tahoma"/>
        <family val="2"/>
      </rPr>
      <t>only fill in if UPC is blank</t>
    </r>
  </si>
  <si>
    <t>EAN Check</t>
  </si>
  <si>
    <t>5400 Accessories</t>
  </si>
  <si>
    <t>5440 Atennas &amp; Remote Controls</t>
  </si>
  <si>
    <t xml:space="preserve"> Accessories &amp; Supplies/Audio &amp; Video Accessories/Antennas/Radio Antennas </t>
  </si>
  <si>
    <t>5405 A/V Mounts and Stands</t>
  </si>
  <si>
    <t xml:space="preserve"> Accessories &amp; Supplies/Audio &amp; Video Accessories/Audio &amp; Video Furniture </t>
  </si>
  <si>
    <t xml:space="preserve"> Accessories &amp; Supplies/Audio &amp; Video Accessories/Audio &amp; Video Furniture/Audio-Video Shelving </t>
  </si>
  <si>
    <t xml:space="preserve"> Accessories &amp; Supplies/Audio &amp; Video Accessories/Audio &amp; Video Furniture/Entertainment Centers </t>
  </si>
  <si>
    <t xml:space="preserve"> Accessories &amp; Supplies/Audio &amp; Video Accessories/Audio &amp; Video Furniture/Mini-System Stands </t>
  </si>
  <si>
    <t>OtherItemAttributes</t>
  </si>
  <si>
    <t>mini-sized</t>
  </si>
  <si>
    <t xml:space="preserve"> Accessories &amp; Supplies/Audio &amp; Video Accessories/Audio &amp; Video Furniture/Speaker Stands </t>
  </si>
  <si>
    <t>5430 Audio Video Cables</t>
  </si>
  <si>
    <t xml:space="preserve"> Accessories &amp; Supplies/Audio &amp; Video Accessories/Cables &amp; Interconnects </t>
  </si>
  <si>
    <t xml:space="preserve"> Accessories &amp; Supplies/Audio &amp; Video Accessories/Cables &amp; Interconnects/Audio Cables </t>
  </si>
  <si>
    <t xml:space="preserve"> Accessories &amp; Supplies/Audio &amp; Video Accessories/Cables &amp; Interconnects/Audio Cables/Analog Interconnects </t>
  </si>
  <si>
    <t xml:space="preserve"> Accessories &amp; Supplies/Audio &amp; Video Accessories/Cables &amp; Interconnects/Audio Cables/Digital Interconnects </t>
  </si>
  <si>
    <t xml:space="preserve"> Accessories &amp; Supplies/Audio &amp; Video Accessories/Cables &amp; Interconnects/Audio Cables/Speaker Cables </t>
  </si>
  <si>
    <t xml:space="preserve"> Accessories &amp; Supplies/Audio &amp; Video Accessories/Cables &amp; Interconnects/Audio Cables/Subwoofer Cables </t>
  </si>
  <si>
    <t xml:space="preserve"> Accessories &amp; Supplies/Audio &amp; Video Accessories/Cables &amp; Interconnects/Audio-Video Kits </t>
  </si>
  <si>
    <t xml:space="preserve"> Accessories &amp; Supplies/Audio &amp; Video Accessories/Cables &amp; Interconnects/Plugs &amp; Adapters </t>
  </si>
  <si>
    <t>5435 Power</t>
  </si>
  <si>
    <t xml:space="preserve"> Accessories &amp; Supplies/Audio &amp; Video Accessories/Cables &amp; Interconnects/Power Cables </t>
  </si>
  <si>
    <t xml:space="preserve"> Accessories &amp; Supplies/Audio &amp; Video Accessories/Cables &amp; Interconnects/Video Cables/Component Video </t>
  </si>
  <si>
    <t xml:space="preserve"> Accessories &amp; Supplies/Audio &amp; Video Accessories/Cables &amp; Interconnects/Video Cables/Composite Video </t>
  </si>
  <si>
    <t xml:space="preserve"> Accessories &amp; Supplies/Audio &amp; Video Accessories/Cables &amp; Interconnects/Video Cables/DVI Cables </t>
  </si>
  <si>
    <t xml:space="preserve"> Accessories &amp; Supplies/Audio &amp; Video Accessories/Cables &amp; Interconnects/Video Cables/F-Pin-Coaxial Tip </t>
  </si>
  <si>
    <t xml:space="preserve"> Accessories &amp; Supplies/Audio &amp; Video Accessories/Cables &amp; Interconnects/Video Cables/HDMI Cables </t>
  </si>
  <si>
    <t xml:space="preserve"> Accessories &amp; Supplies/Audio &amp; Video Accessories/Cables &amp; Interconnects/Video Cables/S-Video Cables </t>
  </si>
  <si>
    <t>5499 Accessories Other</t>
  </si>
  <si>
    <t xml:space="preserve"> Accessories &amp; Supplies/Audio &amp; Video Accessories/Cleaning &amp; Repair </t>
  </si>
  <si>
    <t xml:space="preserve"> Accessories &amp; Supplies/Audio &amp; Video Accessories/Cleaning &amp; Repair/Cleaning Wipes </t>
  </si>
  <si>
    <t xml:space="preserve"> Accessories &amp; Supplies/Audio &amp; Video Accessories/Cleaning &amp; Repair/Disc Cleaners </t>
  </si>
  <si>
    <t xml:space="preserve"> Accessories &amp; Supplies/Audio &amp; Video Accessories/Cleaning &amp; Repair/Head Cleaners </t>
  </si>
  <si>
    <t xml:space="preserve"> Accessories &amp; Supplies/Audio &amp; Video Accessories/Cleaning &amp; Repair/Lens Cleaners </t>
  </si>
  <si>
    <t xml:space="preserve"> Accessories &amp; Supplies/Audio &amp; Video Accessories/Cleaning &amp; Repair/Media Repair Kits </t>
  </si>
  <si>
    <t xml:space="preserve"> Accessories &amp; Supplies/Audio &amp; Video Accessories/Cleaning &amp; Repair/Screen Cleaners </t>
  </si>
  <si>
    <t>5420 Computer Cables</t>
  </si>
  <si>
    <t xml:space="preserve"> Accessories &amp; Supplies/Audio &amp; Video Accessories/Connectors &amp; Inputs/Binding Posts </t>
  </si>
  <si>
    <t>0600 Home Audio</t>
  </si>
  <si>
    <t>0640 Misc Audio Components</t>
  </si>
  <si>
    <t xml:space="preserve"> Accessories &amp; Supplies/Audio &amp; Video Accessories/Connectors &amp; Inputs/Plates &amp; Dishes </t>
  </si>
</sst>
</file>

<file path=xl/styles.xml><?xml version="1.0" encoding="utf-8"?>
<styleSheet xmlns="http://schemas.openxmlformats.org/spreadsheetml/2006/main">
  <numFmts count="1">
    <numFmt numFmtId="8" formatCode="&quot;$&quot;#,##0.00_);[Red]\(&quot;$&quot;#,##0.00\)"/>
  </numFmts>
  <fonts count="22">
    <font>
      <sz val="10"/>
      <name val="Arial"/>
    </font>
    <font>
      <sz val="10"/>
      <color indexed="9"/>
      <name val="Tahoma"/>
      <family val="2"/>
    </font>
    <font>
      <b/>
      <sz val="10"/>
      <color indexed="9"/>
      <name val="Verdana"/>
      <family val="2"/>
    </font>
    <font>
      <b/>
      <sz val="10"/>
      <color indexed="9"/>
      <name val="Tahoma"/>
      <family val="2"/>
    </font>
    <font>
      <sz val="10"/>
      <name val="Arial"/>
      <family val="2"/>
    </font>
    <font>
      <sz val="8"/>
      <name val="Arial"/>
      <family val="2"/>
    </font>
    <font>
      <sz val="7"/>
      <color indexed="9"/>
      <name val="Tahoma"/>
      <family val="2"/>
    </font>
    <font>
      <sz val="11"/>
      <name val="Calibri"/>
      <family val="2"/>
    </font>
    <font>
      <b/>
      <sz val="12"/>
      <color indexed="10"/>
      <name val="Arial"/>
      <family val="2"/>
    </font>
    <font>
      <sz val="8"/>
      <name val="Arial"/>
      <family val="2"/>
    </font>
    <font>
      <b/>
      <sz val="12"/>
      <color indexed="10"/>
      <name val="Arial"/>
      <family val="2"/>
    </font>
    <font>
      <sz val="10"/>
      <color indexed="8"/>
      <name val="Arial"/>
      <family val="2"/>
    </font>
    <font>
      <b/>
      <sz val="10"/>
      <color indexed="9"/>
      <name val="Arial"/>
      <family val="2"/>
    </font>
    <font>
      <sz val="10"/>
      <color indexed="22"/>
      <name val="Arial"/>
      <family val="2"/>
    </font>
    <font>
      <sz val="11"/>
      <color indexed="56"/>
      <name val="Calibri"/>
      <family val="2"/>
    </font>
    <font>
      <sz val="8"/>
      <color indexed="60"/>
      <name val="Arial"/>
      <family val="2"/>
    </font>
    <font>
      <sz val="8"/>
      <color indexed="8"/>
      <name val="Arial"/>
      <family val="2"/>
    </font>
    <font>
      <sz val="8"/>
      <name val="Arial"/>
    </font>
    <font>
      <sz val="10"/>
      <name val="Times New Roman"/>
      <family val="1"/>
    </font>
    <font>
      <sz val="9"/>
      <name val="Arial"/>
      <family val="2"/>
    </font>
    <font>
      <u/>
      <sz val="10"/>
      <color theme="10"/>
      <name val="Arial"/>
      <family val="2"/>
    </font>
    <font>
      <sz val="11"/>
      <color theme="1"/>
      <name val="Calibri"/>
      <family val="3"/>
      <charset val="128"/>
      <scheme val="minor"/>
    </font>
  </fonts>
  <fills count="6">
    <fill>
      <patternFill patternType="none"/>
    </fill>
    <fill>
      <patternFill patternType="gray125"/>
    </fill>
    <fill>
      <patternFill patternType="solid">
        <fgColor indexed="52"/>
        <bgColor indexed="64"/>
      </patternFill>
    </fill>
    <fill>
      <patternFill patternType="solid">
        <fgColor indexed="23"/>
        <bgColor indexed="64"/>
      </patternFill>
    </fill>
    <fill>
      <patternFill patternType="solid">
        <fgColor indexed="22"/>
        <bgColor indexed="64"/>
      </patternFill>
    </fill>
    <fill>
      <patternFill patternType="solid">
        <fgColor indexed="57"/>
        <bgColor indexed="57"/>
      </patternFill>
    </fill>
  </fills>
  <borders count="11">
    <border>
      <left/>
      <right/>
      <top/>
      <bottom/>
      <diagonal/>
    </border>
    <border>
      <left/>
      <right/>
      <top style="thin">
        <color indexed="57"/>
      </top>
      <bottom/>
      <diagonal/>
    </border>
    <border>
      <left/>
      <right/>
      <top/>
      <bottom style="thin">
        <color indexed="57"/>
      </bottom>
      <diagonal/>
    </border>
    <border>
      <left style="thick">
        <color indexed="64"/>
      </left>
      <right/>
      <top/>
      <bottom/>
      <diagonal/>
    </border>
    <border>
      <left/>
      <right/>
      <top/>
      <bottom style="thin">
        <color indexed="8"/>
      </bottom>
      <diagonal/>
    </border>
    <border>
      <left/>
      <right style="thick">
        <color indexed="64"/>
      </right>
      <top/>
      <bottom style="thick">
        <color indexed="64"/>
      </bottom>
      <diagonal/>
    </border>
    <border>
      <left style="thick">
        <color indexed="64"/>
      </left>
      <right/>
      <top/>
      <bottom style="thick">
        <color indexed="64"/>
      </bottom>
      <diagonal/>
    </border>
    <border>
      <left/>
      <right style="thick">
        <color indexed="64"/>
      </right>
      <top/>
      <bottom/>
      <diagonal/>
    </border>
    <border>
      <left/>
      <right style="thick">
        <color indexed="64"/>
      </right>
      <top style="thick">
        <color indexed="64"/>
      </top>
      <bottom/>
      <diagonal/>
    </border>
    <border>
      <left style="thick">
        <color indexed="64"/>
      </left>
      <right/>
      <top style="thick">
        <color indexed="64"/>
      </top>
      <bottom/>
      <diagonal/>
    </border>
    <border>
      <left/>
      <right/>
      <top style="thin">
        <color indexed="57"/>
      </top>
      <bottom style="thin">
        <color indexed="8"/>
      </bottom>
      <diagonal/>
    </border>
  </borders>
  <cellStyleXfs count="5">
    <xf numFmtId="0" fontId="0" fillId="0" borderId="0"/>
    <xf numFmtId="0" fontId="20" fillId="0" borderId="0" applyNumberFormat="0" applyFill="0" applyBorder="0" applyAlignment="0" applyProtection="0">
      <alignment vertical="top"/>
      <protection locked="0"/>
    </xf>
    <xf numFmtId="0" fontId="21" fillId="0" borderId="0">
      <alignment vertical="center"/>
    </xf>
    <xf numFmtId="0" fontId="4" fillId="0" borderId="0"/>
    <xf numFmtId="0" fontId="4" fillId="0" borderId="0"/>
  </cellStyleXfs>
  <cellXfs count="72">
    <xf numFmtId="0" fontId="0" fillId="0" borderId="0" xfId="0"/>
    <xf numFmtId="0" fontId="1" fillId="2" borderId="0" xfId="0" applyFont="1" applyFill="1"/>
    <xf numFmtId="9" fontId="2" fillId="3" borderId="0" xfId="0" applyNumberFormat="1" applyFont="1" applyFill="1" applyBorder="1" applyAlignment="1">
      <alignment horizontal="center" wrapText="1"/>
    </xf>
    <xf numFmtId="0" fontId="1" fillId="3" borderId="0" xfId="0" applyFont="1" applyFill="1"/>
    <xf numFmtId="2" fontId="1" fillId="4" borderId="0" xfId="0" applyNumberFormat="1" applyFont="1" applyFill="1" applyBorder="1" applyAlignment="1">
      <alignment horizontal="center"/>
    </xf>
    <xf numFmtId="0" fontId="3" fillId="2" borderId="0" xfId="0" applyFont="1" applyFill="1" applyBorder="1" applyAlignment="1">
      <alignment horizontal="center" wrapText="1"/>
    </xf>
    <xf numFmtId="2" fontId="3" fillId="2" borderId="0" xfId="0" applyNumberFormat="1" applyFont="1" applyFill="1" applyBorder="1" applyAlignment="1">
      <alignment horizontal="center" wrapText="1"/>
    </xf>
    <xf numFmtId="2" fontId="3" fillId="4" borderId="0" xfId="0" applyNumberFormat="1" applyFont="1" applyFill="1" applyBorder="1" applyAlignment="1">
      <alignment horizontal="center" wrapText="1"/>
    </xf>
    <xf numFmtId="0" fontId="3" fillId="4" borderId="0" xfId="0" applyFont="1" applyFill="1" applyBorder="1" applyAlignment="1">
      <alignment horizontal="center" wrapText="1"/>
    </xf>
    <xf numFmtId="0" fontId="3" fillId="3" borderId="0" xfId="0" applyFont="1" applyFill="1" applyBorder="1" applyAlignment="1">
      <alignment horizontal="center" wrapText="1"/>
    </xf>
    <xf numFmtId="2" fontId="0" fillId="0" borderId="0" xfId="0" applyNumberFormat="1"/>
    <xf numFmtId="0" fontId="12" fillId="5" borderId="1" xfId="0" applyFont="1" applyFill="1" applyBorder="1"/>
    <xf numFmtId="0" fontId="13" fillId="0" borderId="0" xfId="0" applyFont="1"/>
    <xf numFmtId="0" fontId="4" fillId="0" borderId="0" xfId="0" applyFont="1"/>
    <xf numFmtId="0" fontId="0" fillId="0" borderId="0" xfId="0" applyAlignment="1">
      <alignment horizontal="centerContinuous"/>
    </xf>
    <xf numFmtId="0" fontId="4" fillId="4" borderId="0" xfId="0" applyFont="1" applyFill="1" applyBorder="1" applyAlignment="1">
      <alignment horizontal="center"/>
    </xf>
    <xf numFmtId="0" fontId="0" fillId="4" borderId="0" xfId="0" applyFill="1"/>
    <xf numFmtId="1" fontId="0" fillId="4" borderId="0" xfId="0" applyNumberFormat="1" applyFill="1"/>
    <xf numFmtId="0" fontId="4" fillId="4" borderId="0" xfId="0" applyFont="1" applyFill="1"/>
    <xf numFmtId="49" fontId="13" fillId="0" borderId="0" xfId="0" applyNumberFormat="1" applyFont="1"/>
    <xf numFmtId="49" fontId="1" fillId="2" borderId="0" xfId="0" applyNumberFormat="1" applyFont="1" applyFill="1"/>
    <xf numFmtId="49" fontId="3" fillId="2" borderId="0" xfId="0" applyNumberFormat="1" applyFont="1" applyFill="1" applyBorder="1" applyAlignment="1">
      <alignment horizontal="center" wrapText="1"/>
    </xf>
    <xf numFmtId="49" fontId="4" fillId="0" borderId="0" xfId="0" applyNumberFormat="1" applyFont="1"/>
    <xf numFmtId="49" fontId="0" fillId="0" borderId="0" xfId="0" applyNumberFormat="1"/>
    <xf numFmtId="0" fontId="4" fillId="0" borderId="0" xfId="3"/>
    <xf numFmtId="0" fontId="11" fillId="0" borderId="2" xfId="3" applyFont="1" applyBorder="1"/>
    <xf numFmtId="3" fontId="11" fillId="0" borderId="0" xfId="3" applyNumberFormat="1" applyFont="1"/>
    <xf numFmtId="0" fontId="11" fillId="0" borderId="0" xfId="3" applyFont="1"/>
    <xf numFmtId="0" fontId="11" fillId="0" borderId="0" xfId="3" applyNumberFormat="1" applyFont="1"/>
    <xf numFmtId="0" fontId="11" fillId="0" borderId="3" xfId="3" applyFont="1" applyBorder="1"/>
    <xf numFmtId="0" fontId="11" fillId="0" borderId="4" xfId="3" applyNumberFormat="1" applyFont="1" applyBorder="1"/>
    <xf numFmtId="3" fontId="11" fillId="0" borderId="4" xfId="3" applyNumberFormat="1" applyFont="1" applyBorder="1"/>
    <xf numFmtId="0" fontId="4" fillId="0" borderId="5" xfId="3" applyFont="1" applyBorder="1"/>
    <xf numFmtId="3" fontId="11" fillId="0" borderId="6" xfId="3" applyNumberFormat="1" applyFont="1" applyBorder="1"/>
    <xf numFmtId="0" fontId="4" fillId="0" borderId="7" xfId="3" applyFont="1" applyBorder="1"/>
    <xf numFmtId="3" fontId="11" fillId="0" borderId="3" xfId="3" applyNumberFormat="1" applyFont="1" applyBorder="1"/>
    <xf numFmtId="0" fontId="4" fillId="0" borderId="8" xfId="3" applyFont="1" applyBorder="1"/>
    <xf numFmtId="0" fontId="11" fillId="0" borderId="9" xfId="3" applyFont="1" applyBorder="1"/>
    <xf numFmtId="0" fontId="12" fillId="5" borderId="1" xfId="3" applyFont="1" applyFill="1" applyBorder="1"/>
    <xf numFmtId="0" fontId="12" fillId="5" borderId="10" xfId="3" applyFont="1" applyFill="1" applyBorder="1"/>
    <xf numFmtId="49" fontId="13" fillId="0" borderId="0" xfId="4" applyNumberFormat="1" applyFont="1" applyFill="1"/>
    <xf numFmtId="0" fontId="13" fillId="0" borderId="0" xfId="4" applyNumberFormat="1" applyFont="1" applyFill="1"/>
    <xf numFmtId="49" fontId="1" fillId="2" borderId="0" xfId="4" applyNumberFormat="1" applyFont="1" applyFill="1"/>
    <xf numFmtId="0" fontId="2" fillId="3" borderId="0" xfId="4" applyNumberFormat="1" applyFont="1" applyFill="1" applyBorder="1" applyAlignment="1">
      <alignment horizontal="center" wrapText="1"/>
    </xf>
    <xf numFmtId="49" fontId="3" fillId="2" borderId="0" xfId="4" applyNumberFormat="1" applyFont="1" applyFill="1" applyBorder="1" applyAlignment="1">
      <alignment horizontal="center" wrapText="1"/>
    </xf>
    <xf numFmtId="49" fontId="14" fillId="0" borderId="0" xfId="4" applyNumberFormat="1" applyFont="1"/>
    <xf numFmtId="0" fontId="4" fillId="4" borderId="0" xfId="4" applyNumberFormat="1" applyFont="1" applyFill="1" applyBorder="1" applyAlignment="1" applyProtection="1">
      <alignment horizontal="center"/>
      <protection locked="0"/>
    </xf>
    <xf numFmtId="49" fontId="7" fillId="0" borderId="0" xfId="4" applyNumberFormat="1" applyFont="1"/>
    <xf numFmtId="0" fontId="15" fillId="0" borderId="0" xfId="0" applyNumberFormat="1" applyFont="1" applyFill="1" applyAlignment="1">
      <alignment horizontal="left" vertical="center"/>
    </xf>
    <xf numFmtId="0" fontId="16" fillId="0" borderId="0" xfId="0" applyFont="1" applyFill="1" applyBorder="1" applyAlignment="1">
      <alignment vertical="center"/>
    </xf>
    <xf numFmtId="0" fontId="8" fillId="0" borderId="0" xfId="0" applyFont="1" applyFill="1" applyAlignment="1">
      <alignment horizontal="left" vertical="center"/>
    </xf>
    <xf numFmtId="0" fontId="8" fillId="0" borderId="0" xfId="0" applyFont="1" applyFill="1" applyAlignment="1">
      <alignment vertical="center"/>
    </xf>
    <xf numFmtId="0" fontId="5" fillId="0" borderId="0" xfId="0" applyFont="1" applyFill="1" applyAlignment="1">
      <alignment vertical="center"/>
    </xf>
    <xf numFmtId="0" fontId="10" fillId="0" borderId="0" xfId="0" applyFont="1" applyFill="1" applyAlignment="1">
      <alignment vertical="center"/>
    </xf>
    <xf numFmtId="0" fontId="9" fillId="0" borderId="0" xfId="0" applyNumberFormat="1" applyFont="1" applyFill="1" applyAlignment="1">
      <alignment vertical="center"/>
    </xf>
    <xf numFmtId="0" fontId="20" fillId="0" borderId="0" xfId="1" applyAlignment="1" applyProtection="1">
      <alignment horizontal="left" indent="1"/>
    </xf>
    <xf numFmtId="0" fontId="4" fillId="0" borderId="0" xfId="3" applyNumberFormat="1"/>
    <xf numFmtId="0" fontId="11" fillId="0" borderId="0" xfId="3" applyFont="1" applyBorder="1"/>
    <xf numFmtId="0" fontId="8" fillId="0" borderId="0" xfId="0" applyFont="1" applyFill="1" applyBorder="1" applyAlignment="1">
      <alignment vertical="center"/>
    </xf>
    <xf numFmtId="0" fontId="0" fillId="0" borderId="0" xfId="0" applyBorder="1"/>
    <xf numFmtId="0" fontId="16" fillId="0" borderId="0" xfId="0" applyNumberFormat="1" applyFont="1" applyFill="1" applyBorder="1" applyAlignment="1">
      <alignment vertical="center"/>
    </xf>
    <xf numFmtId="0" fontId="0" fillId="0" borderId="0" xfId="0" applyAlignment="1">
      <alignment wrapText="1"/>
    </xf>
    <xf numFmtId="8" fontId="0" fillId="0" borderId="0" xfId="0" applyNumberFormat="1"/>
    <xf numFmtId="14" fontId="0" fillId="0" borderId="0" xfId="0" applyNumberFormat="1"/>
    <xf numFmtId="0" fontId="0" fillId="0" borderId="0" xfId="0" applyFont="1"/>
    <xf numFmtId="0" fontId="4" fillId="0" borderId="0" xfId="0" applyFont="1" applyAlignment="1">
      <alignment wrapText="1"/>
    </xf>
    <xf numFmtId="0" fontId="13" fillId="0" borderId="0" xfId="0" applyFont="1" applyAlignment="1">
      <alignment wrapText="1"/>
    </xf>
    <xf numFmtId="0" fontId="1" fillId="2" borderId="0" xfId="0" applyFont="1" applyFill="1" applyAlignment="1">
      <alignment wrapText="1"/>
    </xf>
    <xf numFmtId="0" fontId="18" fillId="0" borderId="0" xfId="0" applyFont="1"/>
    <xf numFmtId="0" fontId="4" fillId="0" borderId="0" xfId="0" applyFont="1" applyAlignment="1">
      <alignment horizontal="left" wrapText="1"/>
    </xf>
    <xf numFmtId="0" fontId="4" fillId="0" borderId="0" xfId="0" applyFont="1" applyAlignment="1">
      <alignment horizontal="left" wrapText="1" indent="2"/>
    </xf>
    <xf numFmtId="0" fontId="19" fillId="0" borderId="0" xfId="0" applyFont="1" applyAlignment="1">
      <alignment horizontal="left" wrapText="1" indent="4"/>
    </xf>
  </cellXfs>
  <cellStyles count="5">
    <cellStyle name="Hyperlink" xfId="1" builtinId="8"/>
    <cellStyle name="Normal" xfId="0" builtinId="0"/>
    <cellStyle name="Normal 2" xfId="2"/>
    <cellStyle name="Normal 3" xfId="3"/>
    <cellStyle name="Normal 4" xfId="4"/>
  </cellStyles>
  <dxfs count="30">
    <dxf>
      <font>
        <b/>
        <i val="0"/>
        <strike val="0"/>
        <condense val="0"/>
        <extend val="0"/>
        <outline val="0"/>
        <shadow val="0"/>
        <u val="none"/>
        <vertAlign val="baseline"/>
        <sz val="12"/>
        <color indexed="10"/>
        <name val="Arial"/>
        <scheme val="none"/>
      </font>
      <fill>
        <patternFill patternType="none">
          <fgColor indexed="64"/>
          <bgColor indexed="65"/>
        </patternFill>
      </fill>
      <alignment horizontal="general" vertical="center" textRotation="0" wrapText="0" indent="0" relativeIndent="0" justifyLastLine="0" shrinkToFit="0" mergeCell="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relativeIndent="0" justifyLastLine="0" shrinkToFit="0" mergeCell="0" readingOrder="0"/>
    </dxf>
    <dxf>
      <font>
        <b val="0"/>
        <i val="0"/>
        <strike val="0"/>
        <condense val="0"/>
        <extend val="0"/>
        <outline val="0"/>
        <shadow val="0"/>
        <u val="none"/>
        <vertAlign val="baseline"/>
        <sz val="8"/>
        <color auto="1"/>
        <name val="Arial"/>
        <scheme val="none"/>
      </font>
      <numFmt numFmtId="0" formatCode="General"/>
      <fill>
        <patternFill patternType="none">
          <fgColor indexed="64"/>
          <bgColor indexed="65"/>
        </patternFill>
      </fill>
      <alignment horizontal="general" vertical="center" textRotation="0" wrapText="0" indent="0" relativeIndent="0" justifyLastLine="0" shrinkToFit="0" mergeCell="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relativeIndent="0" justifyLastLine="0" shrinkToFit="0" mergeCell="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relativeIndent="0" justifyLastLine="0" shrinkToFit="0" mergeCell="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relativeIndent="0" justifyLastLine="0" shrinkToFit="0" mergeCell="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relativeIndent="0" justifyLastLine="0" shrinkToFit="0" mergeCell="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relativeIndent="0" justifyLastLine="0" shrinkToFit="0" mergeCell="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relativeIndent="0" justifyLastLine="0" shrinkToFit="0" mergeCell="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relativeIndent="0" justifyLastLine="0" shrinkToFit="0" mergeCell="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relativeIndent="0" justifyLastLine="0" shrinkToFit="0" mergeCell="0" readingOrder="0"/>
    </dxf>
    <dxf>
      <font>
        <b val="0"/>
        <i val="0"/>
        <strike val="0"/>
        <condense val="0"/>
        <extend val="0"/>
        <outline val="0"/>
        <shadow val="0"/>
        <u val="none"/>
        <vertAlign val="baseline"/>
        <sz val="8"/>
        <color indexed="60"/>
        <name val="Arial"/>
        <scheme val="none"/>
      </font>
      <numFmt numFmtId="0" formatCode="General"/>
      <fill>
        <patternFill patternType="none">
          <fgColor indexed="64"/>
          <bgColor indexed="65"/>
        </patternFill>
      </fill>
      <alignment horizontal="left" vertical="center" textRotation="0" wrapText="0" indent="0" relativeIndent="0" justifyLastLine="0" shrinkToFit="0" mergeCell="0" readingOrder="0"/>
    </dxf>
    <dxf>
      <font>
        <b val="0"/>
        <i val="0"/>
        <strike val="0"/>
        <condense val="0"/>
        <extend val="0"/>
        <outline val="0"/>
        <shadow val="0"/>
        <u val="none"/>
        <vertAlign val="baseline"/>
        <sz val="8"/>
        <color indexed="60"/>
        <name val="Arial"/>
        <scheme val="none"/>
      </font>
      <numFmt numFmtId="0" formatCode="General"/>
      <fill>
        <patternFill patternType="none">
          <fgColor indexed="64"/>
          <bgColor indexed="65"/>
        </patternFill>
      </fill>
      <alignment horizontal="left" vertical="center" textRotation="0" wrapText="0" indent="0" relativeIndent="0" justifyLastLine="0" shrinkToFit="0" mergeCell="0" readingOrder="0"/>
    </dxf>
    <dxf>
      <font>
        <b val="0"/>
        <i val="0"/>
        <strike val="0"/>
        <condense val="0"/>
        <extend val="0"/>
        <outline val="0"/>
        <shadow val="0"/>
        <u val="none"/>
        <vertAlign val="baseline"/>
        <sz val="8"/>
        <color indexed="60"/>
        <name val="Arial"/>
        <scheme val="none"/>
      </font>
      <numFmt numFmtId="0" formatCode="General"/>
      <fill>
        <patternFill patternType="none">
          <fgColor indexed="64"/>
          <bgColor indexed="65"/>
        </patternFill>
      </fill>
      <alignment horizontal="left" vertical="center" textRotation="0" wrapText="0" indent="0" relativeIndent="0" justifyLastLine="0" shrinkToFit="0" mergeCell="0" readingOrder="0"/>
    </dxf>
    <dxf>
      <numFmt numFmtId="0" formatCode="General"/>
    </dxf>
    <dxf>
      <numFmt numFmtId="0" formatCode="General"/>
    </dxf>
    <dxf>
      <numFmt numFmtId="0" formatCode="General"/>
    </dxf>
    <dxf>
      <fill>
        <patternFill>
          <bgColor rgb="FFFFFFCC"/>
        </patternFill>
      </fill>
    </dxf>
    <dxf>
      <fill>
        <patternFill>
          <bgColor rgb="FFFFFFCC"/>
        </patternFill>
      </fill>
    </dxf>
    <dxf>
      <font>
        <color theme="1" tint="0.499984740745262"/>
      </font>
      <fill>
        <patternFill>
          <bgColor theme="1" tint="0.499984740745262"/>
        </patternFill>
      </fill>
    </dxf>
    <dxf>
      <fill>
        <patternFill>
          <bgColor rgb="FFFFFFCC"/>
        </patternFill>
      </fill>
    </dxf>
    <dxf>
      <fill>
        <patternFill>
          <bgColor indexed="10"/>
        </patternFill>
      </fill>
    </dxf>
    <dxf>
      <fill>
        <patternFill>
          <bgColor indexed="26"/>
        </patternFill>
      </fill>
    </dxf>
    <dxf>
      <fill>
        <patternFill>
          <bgColor indexed="26"/>
        </patternFill>
      </fill>
    </dxf>
    <dxf>
      <fill>
        <patternFill>
          <bgColor indexed="10"/>
        </patternFill>
      </fill>
    </dxf>
    <dxf>
      <fill>
        <patternFill>
          <bgColor rgb="FFFF0000"/>
        </patternFill>
      </fill>
    </dxf>
    <dxf>
      <fill>
        <patternFill>
          <bgColor rgb="FFFFC000"/>
        </patternFill>
      </fill>
    </dxf>
    <dxf>
      <fill>
        <patternFill>
          <bgColor rgb="FFFF0000"/>
        </patternFill>
      </fill>
    </dxf>
    <dxf>
      <fill>
        <patternFill>
          <bgColor rgb="FFFFFFCC"/>
        </patternFill>
      </fill>
    </dxf>
    <dxf>
      <fill>
        <patternFill>
          <bgColor rgb="FFFF000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2" name="Table2" displayName="Table2" ref="O2:T135" totalsRowShown="0" headerRowCellStyle="Normal 3" dataCellStyle="Normal 3">
  <autoFilter ref="O2:T135"/>
  <tableColumns count="6">
    <tableColumn id="1" name="Cat" dataCellStyle="Normal 3">
      <calculatedColumnFormula>CONCATENATE(230,LEFT(P3,2),"00")</calculatedColumnFormula>
    </tableColumn>
    <tableColumn id="2" name="Subcat" dataDxfId="16" dataCellStyle="Normal 3"/>
    <tableColumn id="3" name="Subcat Description" dataCellStyle="Normal 3"/>
    <tableColumn id="4" name="Description only" dataCellStyle="Normal 3">
      <calculatedColumnFormula>MID(Q3,6,50)</calculatedColumnFormula>
    </tableColumn>
    <tableColumn id="5" name="Exists in list of Subcats" dataDxfId="15" dataCellStyle="Normal 3">
      <calculatedColumnFormula>IF(ISNA(VLOOKUP(R3,$E$3:$E$140,1,FALSE)),"No","Yes")</calculatedColumnFormula>
    </tableColumn>
    <tableColumn id="6" name="Exists in ITK List" dataDxfId="14" dataCellStyle="Normal 3">
      <calculatedColumnFormula>IF(ISNA(VLOOKUP(P3,ITK!$C$2:$C$959,1,FALSE)),"No","Yes")</calculatedColumnFormula>
    </tableColumn>
  </tableColumns>
  <tableStyleInfo name="TableStyleLight10" showFirstColumn="0" showLastColumn="0" showRowStripes="1" showColumnStripes="0"/>
</table>
</file>

<file path=xl/tables/table2.xml><?xml version="1.0" encoding="utf-8"?>
<table xmlns="http://schemas.openxmlformats.org/spreadsheetml/2006/main" id="1" name="Table1" displayName="Table1" ref="A1:L959" totalsRowShown="0" headerRowDxfId="0" dataDxfId="1">
  <autoFilter ref="A1:L959"/>
  <sortState ref="A2:L709">
    <sortCondition ref="B1:B709"/>
  </sortState>
  <tableColumns count="12">
    <tableColumn id="18" name="#### CAT" dataDxfId="13"/>
    <tableColumn id="19" name="#### SubCat" dataDxfId="12"/>
    <tableColumn id="20" name="####### (Subcat)" dataDxfId="11"/>
    <tableColumn id="2" name="Node Name" dataDxfId="10"/>
    <tableColumn id="4" name="ITK" dataDxfId="9"/>
    <tableColumn id="7" name="Attribute" dataDxfId="8"/>
    <tableColumn id="8" name="Keywords" dataDxfId="7"/>
    <tableColumn id="11" name="Attribute 2" dataDxfId="6"/>
    <tableColumn id="12" name="Keyword 2" dataDxfId="5"/>
    <tableColumn id="14" name="Attribute 3" dataDxfId="4"/>
    <tableColumn id="15" name="Keyword 3" dataDxfId="3"/>
    <tableColumn id="21" name="Keyword 4" dataDxfId="2"/>
  </tableColumns>
  <tableStyleInfo name="TableStyleLight1"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dimension ref="A1:CO100"/>
  <sheetViews>
    <sheetView tabSelected="1" workbookViewId="0">
      <pane xSplit="5865" topLeftCell="Q1"/>
      <selection activeCell="E6" sqref="E6"/>
      <selection pane="topRight" activeCell="AH8" sqref="AH8"/>
    </sheetView>
  </sheetViews>
  <sheetFormatPr defaultRowHeight="12.75"/>
  <cols>
    <col min="1" max="1" width="2.140625" bestFit="1" customWidth="1"/>
    <col min="2" max="2" width="15.42578125" customWidth="1"/>
    <col min="3" max="3" width="13.7109375" customWidth="1"/>
    <col min="4" max="4" width="7.85546875" customWidth="1"/>
    <col min="5" max="5" width="13.42578125" customWidth="1"/>
    <col min="6" max="6" width="36.7109375" customWidth="1"/>
    <col min="7" max="7" width="18.140625" style="23" customWidth="1"/>
    <col min="8" max="10" width="11.28515625" customWidth="1"/>
    <col min="11" max="11" width="12" customWidth="1"/>
    <col min="12" max="12" width="11.7109375" customWidth="1"/>
    <col min="13" max="13" width="32.85546875" customWidth="1"/>
    <col min="14" max="14" width="32.7109375" bestFit="1" customWidth="1"/>
    <col min="15" max="16" width="41.85546875" customWidth="1"/>
    <col min="17" max="17" width="40.140625" style="61" customWidth="1"/>
    <col min="18" max="18" width="32" customWidth="1"/>
    <col min="19" max="19" width="26.7109375" bestFit="1" customWidth="1"/>
    <col min="20" max="20" width="14.42578125" customWidth="1"/>
    <col min="21" max="21" width="16" customWidth="1"/>
    <col min="22" max="23" width="17.28515625" customWidth="1"/>
    <col min="24" max="25" width="21.85546875" bestFit="1" customWidth="1"/>
    <col min="26" max="27" width="21.85546875" customWidth="1"/>
    <col min="28" max="32" width="18.140625" style="61" bestFit="1" customWidth="1"/>
    <col min="33" max="33" width="31.28515625" style="61" customWidth="1"/>
    <col min="34" max="34" width="13.28515625" bestFit="1" customWidth="1"/>
    <col min="35" max="35" width="28" bestFit="1" customWidth="1"/>
    <col min="36" max="36" width="22.28515625" bestFit="1" customWidth="1"/>
    <col min="37" max="37" width="21.140625" customWidth="1"/>
    <col min="38" max="38" width="13.85546875" customWidth="1"/>
    <col min="39" max="39" width="24.42578125" bestFit="1" customWidth="1"/>
    <col min="40" max="40" width="24.140625" bestFit="1" customWidth="1"/>
    <col min="41" max="41" width="20.85546875" bestFit="1" customWidth="1"/>
    <col min="42" max="42" width="26.42578125" bestFit="1" customWidth="1"/>
    <col min="43" max="44" width="23.5703125" customWidth="1"/>
    <col min="45" max="46" width="20.85546875" customWidth="1"/>
    <col min="47" max="54" width="20.85546875" style="23" customWidth="1"/>
    <col min="55" max="55" width="11.28515625" customWidth="1"/>
    <col min="56" max="56" width="15.42578125" customWidth="1"/>
    <col min="57" max="57" width="19.85546875" customWidth="1"/>
    <col min="58" max="58" width="35.5703125" customWidth="1"/>
    <col min="59" max="59" width="18.42578125" customWidth="1"/>
    <col min="60" max="60" width="17.28515625" bestFit="1" customWidth="1"/>
    <col min="61" max="61" width="17.42578125" bestFit="1" customWidth="1"/>
    <col min="62" max="62" width="17.42578125" customWidth="1"/>
    <col min="63" max="63" width="31.85546875" bestFit="1" customWidth="1"/>
    <col min="64" max="64" width="21.85546875" bestFit="1" customWidth="1"/>
    <col min="65" max="65" width="21.85546875" customWidth="1"/>
    <col min="66" max="66" width="29.28515625" customWidth="1"/>
    <col min="67" max="67" width="30" customWidth="1"/>
    <col min="68" max="68" width="31.42578125" customWidth="1"/>
    <col min="69" max="69" width="30.5703125" bestFit="1" customWidth="1"/>
    <col min="70" max="70" width="18" customWidth="1"/>
    <col min="71" max="71" width="18.28515625" customWidth="1"/>
    <col min="72" max="72" width="16.7109375" customWidth="1"/>
    <col min="73" max="73" width="41.140625" customWidth="1"/>
    <col min="74" max="75" width="34.85546875" customWidth="1"/>
    <col min="76" max="76" width="25.5703125" customWidth="1"/>
    <col min="77" max="77" width="31.28515625" customWidth="1"/>
    <col min="78" max="78" width="16.7109375" bestFit="1" customWidth="1"/>
    <col min="79" max="79" width="21.5703125" bestFit="1" customWidth="1"/>
    <col min="80" max="81" width="28.140625" customWidth="1"/>
    <col min="82" max="82" width="24.85546875" bestFit="1" customWidth="1"/>
    <col min="83" max="83" width="24.85546875" customWidth="1"/>
    <col min="84" max="87" width="13.5703125" customWidth="1"/>
    <col min="88" max="89" width="12.85546875" customWidth="1"/>
    <col min="90" max="91" width="11.7109375" customWidth="1"/>
  </cols>
  <sheetData>
    <row r="1" spans="1:93" ht="25.5">
      <c r="A1" s="12" t="s">
        <v>2148</v>
      </c>
      <c r="B1" s="12" t="s">
        <v>179</v>
      </c>
      <c r="C1" s="12" t="s">
        <v>1295</v>
      </c>
      <c r="D1" s="12" t="s">
        <v>1296</v>
      </c>
      <c r="E1" s="12" t="s">
        <v>1297</v>
      </c>
      <c r="F1" s="12" t="s">
        <v>1298</v>
      </c>
      <c r="G1" s="19" t="s">
        <v>1299</v>
      </c>
      <c r="H1" s="12" t="s">
        <v>2148</v>
      </c>
      <c r="I1" s="40" t="s">
        <v>2714</v>
      </c>
      <c r="J1" s="41" t="s">
        <v>2148</v>
      </c>
      <c r="K1" s="12" t="s">
        <v>1301</v>
      </c>
      <c r="L1" s="12" t="s">
        <v>1302</v>
      </c>
      <c r="M1" s="12" t="s">
        <v>1303</v>
      </c>
      <c r="N1" s="12" t="s">
        <v>1304</v>
      </c>
      <c r="O1" s="12" t="s">
        <v>2148</v>
      </c>
      <c r="P1" s="12" t="s">
        <v>2148</v>
      </c>
      <c r="Q1" s="66" t="s">
        <v>1305</v>
      </c>
      <c r="R1" s="12" t="s">
        <v>2148</v>
      </c>
      <c r="S1" s="12" t="s">
        <v>1306</v>
      </c>
      <c r="T1" s="12" t="s">
        <v>1307</v>
      </c>
      <c r="U1" s="12" t="s">
        <v>1308</v>
      </c>
      <c r="V1" s="12" t="s">
        <v>1309</v>
      </c>
      <c r="W1" s="12" t="s">
        <v>2644</v>
      </c>
      <c r="X1" s="12" t="s">
        <v>1324</v>
      </c>
      <c r="Y1" s="12" t="s">
        <v>2148</v>
      </c>
      <c r="Z1" s="12" t="s">
        <v>2148</v>
      </c>
      <c r="AA1" s="12" t="s">
        <v>2148</v>
      </c>
      <c r="AB1" s="66" t="s">
        <v>1310</v>
      </c>
      <c r="AC1" s="66" t="s">
        <v>1311</v>
      </c>
      <c r="AD1" s="66" t="s">
        <v>1312</v>
      </c>
      <c r="AE1" s="66" t="s">
        <v>1313</v>
      </c>
      <c r="AF1" s="66" t="s">
        <v>1314</v>
      </c>
      <c r="AG1" s="66" t="s">
        <v>2645</v>
      </c>
      <c r="AH1" s="12" t="s">
        <v>1316</v>
      </c>
      <c r="AI1" s="12" t="s">
        <v>1317</v>
      </c>
      <c r="AJ1" s="12" t="s">
        <v>1318</v>
      </c>
      <c r="AK1" s="12" t="s">
        <v>2652</v>
      </c>
      <c r="AL1" s="12" t="s">
        <v>2652</v>
      </c>
      <c r="AM1" s="12" t="s">
        <v>1319</v>
      </c>
      <c r="AN1" s="12" t="s">
        <v>1320</v>
      </c>
      <c r="AO1" s="12" t="s">
        <v>1321</v>
      </c>
      <c r="AP1" s="12" t="s">
        <v>1322</v>
      </c>
      <c r="AQ1" s="12" t="s">
        <v>1323</v>
      </c>
      <c r="AR1" s="12" t="s">
        <v>2148</v>
      </c>
      <c r="AS1" s="12" t="s">
        <v>2148</v>
      </c>
      <c r="AT1" s="12" t="s">
        <v>2638</v>
      </c>
      <c r="AU1" s="19" t="s">
        <v>2639</v>
      </c>
      <c r="AV1" s="19" t="s">
        <v>2685</v>
      </c>
      <c r="AW1" s="19" t="s">
        <v>2656</v>
      </c>
      <c r="AX1" s="19" t="s">
        <v>2657</v>
      </c>
      <c r="AY1" s="19" t="s">
        <v>2658</v>
      </c>
      <c r="AZ1" s="19" t="s">
        <v>2659</v>
      </c>
      <c r="BA1" s="19" t="s">
        <v>2660</v>
      </c>
      <c r="BB1" s="19" t="s">
        <v>2661</v>
      </c>
      <c r="BC1" s="12" t="s">
        <v>2148</v>
      </c>
      <c r="BD1" s="12" t="s">
        <v>1326</v>
      </c>
      <c r="BE1" s="12" t="s">
        <v>1327</v>
      </c>
      <c r="BF1" s="12" t="s">
        <v>1328</v>
      </c>
      <c r="BG1" s="12" t="s">
        <v>1332</v>
      </c>
      <c r="BH1" s="12" t="s">
        <v>1337</v>
      </c>
      <c r="BI1" s="12" t="s">
        <v>1340</v>
      </c>
      <c r="BJ1" s="12" t="s">
        <v>2177</v>
      </c>
      <c r="BK1" s="12" t="s">
        <v>1341</v>
      </c>
      <c r="BL1" s="12" t="s">
        <v>1342</v>
      </c>
      <c r="BM1" s="12" t="s">
        <v>2648</v>
      </c>
      <c r="BN1" s="12" t="s">
        <v>1325</v>
      </c>
      <c r="BO1" s="12" t="s">
        <v>1329</v>
      </c>
      <c r="BP1" s="12" t="s">
        <v>1330</v>
      </c>
      <c r="BQ1" s="12" t="s">
        <v>1335</v>
      </c>
      <c r="BR1" s="12" t="s">
        <v>1343</v>
      </c>
      <c r="BS1" s="12" t="s">
        <v>1344</v>
      </c>
      <c r="BT1" s="12" t="s">
        <v>1345</v>
      </c>
      <c r="BU1" s="12" t="s">
        <v>1346</v>
      </c>
      <c r="BV1" s="12" t="s">
        <v>1334</v>
      </c>
      <c r="BW1" s="12" t="s">
        <v>2154</v>
      </c>
      <c r="BX1" s="12" t="s">
        <v>1331</v>
      </c>
      <c r="BY1" s="12" t="s">
        <v>1315</v>
      </c>
      <c r="BZ1" s="12" t="s">
        <v>1339</v>
      </c>
      <c r="CA1" s="12" t="s">
        <v>1338</v>
      </c>
      <c r="CB1" s="12" t="s">
        <v>1336</v>
      </c>
      <c r="CC1" s="12" t="s">
        <v>2648</v>
      </c>
      <c r="CD1" s="12" t="s">
        <v>1333</v>
      </c>
      <c r="CE1" s="12" t="s">
        <v>2654</v>
      </c>
      <c r="CF1" s="12" t="s">
        <v>2669</v>
      </c>
      <c r="CG1" s="12" t="s">
        <v>2670</v>
      </c>
      <c r="CH1" s="12" t="s">
        <v>2671</v>
      </c>
      <c r="CI1" s="12" t="s">
        <v>2672</v>
      </c>
      <c r="CJ1" s="12" t="s">
        <v>2673</v>
      </c>
      <c r="CK1" s="12" t="s">
        <v>2674</v>
      </c>
      <c r="CL1" s="12" t="s">
        <v>2675</v>
      </c>
      <c r="CM1" s="12" t="s">
        <v>2676</v>
      </c>
      <c r="CN1" s="12" t="s">
        <v>2148</v>
      </c>
      <c r="CO1" s="12" t="s">
        <v>2710</v>
      </c>
    </row>
    <row r="2" spans="1:93">
      <c r="A2" s="1" t="s">
        <v>2151</v>
      </c>
      <c r="B2" s="1" t="s">
        <v>1293</v>
      </c>
      <c r="C2" s="1" t="s">
        <v>1293</v>
      </c>
      <c r="D2" s="1" t="s">
        <v>1293</v>
      </c>
      <c r="E2" s="1" t="s">
        <v>1293</v>
      </c>
      <c r="F2" s="1" t="s">
        <v>1293</v>
      </c>
      <c r="G2" s="20" t="s">
        <v>1293</v>
      </c>
      <c r="H2" s="2" t="s">
        <v>2149</v>
      </c>
      <c r="I2" s="42" t="s">
        <v>2715</v>
      </c>
      <c r="J2" s="43" t="s">
        <v>2149</v>
      </c>
      <c r="K2" s="1" t="s">
        <v>1293</v>
      </c>
      <c r="L2" s="1" t="s">
        <v>1293</v>
      </c>
      <c r="M2" s="1" t="s">
        <v>1293</v>
      </c>
      <c r="N2" s="1" t="s">
        <v>1293</v>
      </c>
      <c r="O2" s="1" t="s">
        <v>1293</v>
      </c>
      <c r="P2" s="1" t="s">
        <v>1293</v>
      </c>
      <c r="Q2" s="67" t="s">
        <v>1293</v>
      </c>
      <c r="R2" s="1" t="s">
        <v>1294</v>
      </c>
      <c r="S2" s="1" t="s">
        <v>1294</v>
      </c>
      <c r="T2" s="1" t="s">
        <v>1293</v>
      </c>
      <c r="U2" s="1" t="s">
        <v>1293</v>
      </c>
      <c r="V2" s="1" t="s">
        <v>1293</v>
      </c>
      <c r="W2" s="1" t="s">
        <v>1293</v>
      </c>
      <c r="X2" s="1" t="s">
        <v>1293</v>
      </c>
      <c r="Y2" s="1" t="s">
        <v>1293</v>
      </c>
      <c r="Z2" s="1" t="s">
        <v>1293</v>
      </c>
      <c r="AA2" s="1" t="s">
        <v>1293</v>
      </c>
      <c r="AB2" s="67" t="s">
        <v>1294</v>
      </c>
      <c r="AC2" s="67" t="s">
        <v>1294</v>
      </c>
      <c r="AD2" s="67" t="s">
        <v>1294</v>
      </c>
      <c r="AE2" s="67" t="s">
        <v>1294</v>
      </c>
      <c r="AF2" s="67" t="s">
        <v>1294</v>
      </c>
      <c r="AG2" s="67" t="s">
        <v>1294</v>
      </c>
      <c r="AH2" s="1" t="s">
        <v>1294</v>
      </c>
      <c r="AI2" s="1" t="s">
        <v>1294</v>
      </c>
      <c r="AJ2" s="1" t="s">
        <v>1294</v>
      </c>
      <c r="AK2" s="1" t="s">
        <v>1294</v>
      </c>
      <c r="AL2" s="1" t="s">
        <v>1294</v>
      </c>
      <c r="AM2" s="1" t="s">
        <v>1294</v>
      </c>
      <c r="AN2" s="1" t="s">
        <v>1294</v>
      </c>
      <c r="AO2" s="1" t="s">
        <v>1294</v>
      </c>
      <c r="AP2" s="1" t="s">
        <v>1294</v>
      </c>
      <c r="AQ2" s="1" t="s">
        <v>1294</v>
      </c>
      <c r="AR2" s="1" t="s">
        <v>1294</v>
      </c>
      <c r="AS2" s="1" t="s">
        <v>1294</v>
      </c>
      <c r="AT2" s="1" t="s">
        <v>1294</v>
      </c>
      <c r="AU2" s="20" t="s">
        <v>1294</v>
      </c>
      <c r="AV2" s="20" t="s">
        <v>1294</v>
      </c>
      <c r="AW2" s="20" t="s">
        <v>1294</v>
      </c>
      <c r="AX2" s="20" t="s">
        <v>1294</v>
      </c>
      <c r="AY2" s="20" t="s">
        <v>1294</v>
      </c>
      <c r="AZ2" s="20" t="s">
        <v>1294</v>
      </c>
      <c r="BA2" s="20" t="s">
        <v>1294</v>
      </c>
      <c r="BB2" s="20" t="s">
        <v>1294</v>
      </c>
      <c r="BC2" s="2" t="s">
        <v>2149</v>
      </c>
      <c r="BD2" s="4" t="s">
        <v>2150</v>
      </c>
      <c r="BE2" s="4" t="s">
        <v>2150</v>
      </c>
      <c r="BF2" s="4" t="s">
        <v>2150</v>
      </c>
      <c r="BG2" s="4" t="s">
        <v>2150</v>
      </c>
      <c r="BH2" s="4" t="s">
        <v>2150</v>
      </c>
      <c r="BI2" s="4" t="s">
        <v>2150</v>
      </c>
      <c r="BJ2" s="4" t="s">
        <v>2150</v>
      </c>
      <c r="BK2" s="4" t="s">
        <v>2150</v>
      </c>
      <c r="BL2" s="4" t="s">
        <v>2150</v>
      </c>
      <c r="BM2" s="4" t="s">
        <v>2650</v>
      </c>
      <c r="BN2" s="3" t="s">
        <v>2149</v>
      </c>
      <c r="BO2" s="3" t="s">
        <v>2150</v>
      </c>
      <c r="BP2" s="3" t="s">
        <v>2150</v>
      </c>
      <c r="BQ2" s="3" t="s">
        <v>2150</v>
      </c>
      <c r="BR2" s="3" t="s">
        <v>2149</v>
      </c>
      <c r="BS2" s="3" t="s">
        <v>2149</v>
      </c>
      <c r="BT2" s="3" t="s">
        <v>2149</v>
      </c>
      <c r="BU2" s="3" t="s">
        <v>2149</v>
      </c>
      <c r="BV2" s="3" t="s">
        <v>2149</v>
      </c>
      <c r="BW2" s="3" t="s">
        <v>2149</v>
      </c>
      <c r="BX2" s="3" t="s">
        <v>2149</v>
      </c>
      <c r="BY2" s="3" t="s">
        <v>2646</v>
      </c>
      <c r="BZ2" s="3" t="s">
        <v>2149</v>
      </c>
      <c r="CA2" s="3" t="s">
        <v>2149</v>
      </c>
      <c r="CB2" s="3" t="s">
        <v>2149</v>
      </c>
      <c r="CC2" s="3" t="s">
        <v>2149</v>
      </c>
      <c r="CD2" s="3" t="s">
        <v>2149</v>
      </c>
      <c r="CE2" s="3" t="s">
        <v>2149</v>
      </c>
      <c r="CF2" s="3" t="s">
        <v>2149</v>
      </c>
      <c r="CG2" s="3" t="s">
        <v>2149</v>
      </c>
      <c r="CH2" s="3" t="s">
        <v>2149</v>
      </c>
      <c r="CI2" s="3" t="s">
        <v>2149</v>
      </c>
      <c r="CJ2" s="3" t="s">
        <v>2149</v>
      </c>
      <c r="CK2" s="3" t="s">
        <v>2149</v>
      </c>
      <c r="CL2" s="3" t="s">
        <v>2149</v>
      </c>
      <c r="CM2" s="3" t="s">
        <v>2149</v>
      </c>
      <c r="CN2" s="3" t="s">
        <v>2149</v>
      </c>
      <c r="CO2" s="3" t="s">
        <v>2149</v>
      </c>
    </row>
    <row r="3" spans="1:93" ht="51">
      <c r="A3" s="5" t="s">
        <v>2151</v>
      </c>
      <c r="B3" s="5" t="s">
        <v>1347</v>
      </c>
      <c r="C3" s="5" t="s">
        <v>1348</v>
      </c>
      <c r="D3" s="6" t="s">
        <v>1349</v>
      </c>
      <c r="E3" s="6" t="s">
        <v>1350</v>
      </c>
      <c r="F3" s="5" t="s">
        <v>1351</v>
      </c>
      <c r="G3" s="21" t="s">
        <v>1352</v>
      </c>
      <c r="H3" s="2" t="s">
        <v>1300</v>
      </c>
      <c r="I3" s="44" t="s">
        <v>2716</v>
      </c>
      <c r="J3" s="43" t="s">
        <v>2717</v>
      </c>
      <c r="K3" s="6" t="s">
        <v>1353</v>
      </c>
      <c r="L3" s="5" t="s">
        <v>1302</v>
      </c>
      <c r="M3" s="6" t="s">
        <v>1354</v>
      </c>
      <c r="N3" s="5" t="s">
        <v>2647</v>
      </c>
      <c r="O3" s="5" t="s">
        <v>1395</v>
      </c>
      <c r="P3" s="5" t="s">
        <v>1355</v>
      </c>
      <c r="Q3" s="5" t="s">
        <v>1356</v>
      </c>
      <c r="R3" s="5" t="s">
        <v>1357</v>
      </c>
      <c r="S3" s="5" t="s">
        <v>1358</v>
      </c>
      <c r="T3" s="5" t="s">
        <v>1359</v>
      </c>
      <c r="U3" s="5" t="s">
        <v>1360</v>
      </c>
      <c r="V3" s="5" t="s">
        <v>1361</v>
      </c>
      <c r="W3" s="5" t="s">
        <v>1394</v>
      </c>
      <c r="X3" s="5" t="s">
        <v>1376</v>
      </c>
      <c r="Y3" s="5" t="s">
        <v>2152</v>
      </c>
      <c r="Z3" s="5" t="s">
        <v>2153</v>
      </c>
      <c r="AA3" s="5" t="s">
        <v>2668</v>
      </c>
      <c r="AB3" s="5" t="s">
        <v>1362</v>
      </c>
      <c r="AC3" s="5" t="s">
        <v>1363</v>
      </c>
      <c r="AD3" s="5" t="s">
        <v>1364</v>
      </c>
      <c r="AE3" s="5" t="s">
        <v>1365</v>
      </c>
      <c r="AF3" s="5" t="s">
        <v>1366</v>
      </c>
      <c r="AG3" s="6" t="s">
        <v>1367</v>
      </c>
      <c r="AH3" s="5" t="s">
        <v>1368</v>
      </c>
      <c r="AI3" s="5" t="s">
        <v>1369</v>
      </c>
      <c r="AJ3" s="5" t="s">
        <v>1370</v>
      </c>
      <c r="AK3" s="5" t="s">
        <v>2713</v>
      </c>
      <c r="AL3" s="5" t="s">
        <v>2653</v>
      </c>
      <c r="AM3" s="5" t="s">
        <v>1371</v>
      </c>
      <c r="AN3" s="5" t="s">
        <v>1372</v>
      </c>
      <c r="AO3" s="5" t="s">
        <v>1373</v>
      </c>
      <c r="AP3" s="5" t="s">
        <v>1374</v>
      </c>
      <c r="AQ3" s="5" t="s">
        <v>1375</v>
      </c>
      <c r="AR3" s="5" t="s">
        <v>2156</v>
      </c>
      <c r="AS3" s="5" t="s">
        <v>2641</v>
      </c>
      <c r="AT3" s="5" t="s">
        <v>2642</v>
      </c>
      <c r="AU3" s="21" t="s">
        <v>2640</v>
      </c>
      <c r="AV3" s="21" t="s">
        <v>2686</v>
      </c>
      <c r="AW3" s="21" t="s">
        <v>2662</v>
      </c>
      <c r="AX3" s="21" t="s">
        <v>2663</v>
      </c>
      <c r="AY3" s="21" t="s">
        <v>2664</v>
      </c>
      <c r="AZ3" s="21" t="s">
        <v>2665</v>
      </c>
      <c r="BA3" s="21" t="s">
        <v>2666</v>
      </c>
      <c r="BB3" s="21" t="s">
        <v>2667</v>
      </c>
      <c r="BC3" s="2" t="s">
        <v>1300</v>
      </c>
      <c r="BD3" s="7" t="s">
        <v>1378</v>
      </c>
      <c r="BE3" s="7" t="s">
        <v>1379</v>
      </c>
      <c r="BF3" s="7" t="s">
        <v>1380</v>
      </c>
      <c r="BG3" s="7" t="s">
        <v>1384</v>
      </c>
      <c r="BH3" s="8" t="s">
        <v>1389</v>
      </c>
      <c r="BI3" s="8" t="s">
        <v>1392</v>
      </c>
      <c r="BJ3" s="8" t="s">
        <v>2157</v>
      </c>
      <c r="BK3" s="8" t="s">
        <v>1389</v>
      </c>
      <c r="BL3" s="8" t="s">
        <v>1393</v>
      </c>
      <c r="BM3" s="8" t="s">
        <v>2651</v>
      </c>
      <c r="BN3" s="3" t="s">
        <v>1377</v>
      </c>
      <c r="BO3" s="3" t="s">
        <v>1381</v>
      </c>
      <c r="BP3" s="3" t="s">
        <v>1382</v>
      </c>
      <c r="BQ3" s="3" t="s">
        <v>1387</v>
      </c>
      <c r="BR3" s="9" t="s">
        <v>1360</v>
      </c>
      <c r="BS3" s="9" t="s">
        <v>1359</v>
      </c>
      <c r="BT3" s="9" t="s">
        <v>1361</v>
      </c>
      <c r="BU3" s="9" t="s">
        <v>1394</v>
      </c>
      <c r="BV3" s="9" t="s">
        <v>1386</v>
      </c>
      <c r="BW3" s="9" t="s">
        <v>2155</v>
      </c>
      <c r="BX3" s="9" t="s">
        <v>1383</v>
      </c>
      <c r="BY3" s="9" t="s">
        <v>1367</v>
      </c>
      <c r="BZ3" s="9" t="s">
        <v>1391</v>
      </c>
      <c r="CA3" s="9" t="s">
        <v>1390</v>
      </c>
      <c r="CB3" s="9" t="s">
        <v>1388</v>
      </c>
      <c r="CC3" s="9" t="s">
        <v>2649</v>
      </c>
      <c r="CD3" s="9" t="s">
        <v>1385</v>
      </c>
      <c r="CE3" s="9" t="s">
        <v>2655</v>
      </c>
      <c r="CF3" s="9" t="s">
        <v>2677</v>
      </c>
      <c r="CG3" s="9" t="s">
        <v>2678</v>
      </c>
      <c r="CH3" s="9" t="s">
        <v>2679</v>
      </c>
      <c r="CI3" s="9" t="s">
        <v>2680</v>
      </c>
      <c r="CJ3" s="9" t="s">
        <v>2681</v>
      </c>
      <c r="CK3" s="9" t="s">
        <v>2682</v>
      </c>
      <c r="CL3" s="9" t="s">
        <v>2683</v>
      </c>
      <c r="CM3" s="9" t="s">
        <v>2684</v>
      </c>
      <c r="CN3" s="9" t="s">
        <v>2643</v>
      </c>
      <c r="CO3" s="9" t="s">
        <v>2711</v>
      </c>
    </row>
    <row r="4" spans="1:93" ht="15">
      <c r="D4" s="13"/>
      <c r="H4" s="15" t="e">
        <f>IF((IF(LEN(G4)&lt;12,((MID(G4,2,1)+MID(G4,4,1)+MID(G4,6,1)+MID(G4,8,1)+MID(G4,10,1))*13+(MID(G4,1,1)+MID(G4,3,1)+MID(G4,5,1)+MID(G4,7,1)+MID(G4,9,1)+MID(G4,11,1)))/10,((MID(G4,1,1)+MID(G4,3,1)+MID(G4,5,1)+MID(G4,7,1)+MID(G4,9,1)+MID(G4,11,1))*13+(MID(G4,2,1)+MID(G4,4,1)+MID(G4,6,1)+MID(G4,8,1)+MID(G4,10,1)+MID(G4,12,1)))/10)-IF(LEN(G4)&lt;12,INT(((MID(G4,2,1)+MID(G4,4,1)+MID(G4,6,1)+MID(G4,8,1)+MID(G4,10,1))*13+(MID(G4,1,1)+MID(G4,3,1)+MID(G4,5,1)+MID(G4,7,1)+MID(G4,9,1)+MID(G4,11,1)))/10),INT(((MID(G4,1,1)+MID(G4,3,1)+MID(G4,5,1)+MID(G4,7,1)+MID(G4,9,1)+MID(G4,11,1))*13+(MID(G4,2,1)+MID(G4,4,1)+MID(G4,6,1)+MID(G4,8,1)+MID(G4,10,1)+MID(G4,12,1)))/10)))&lt;&gt;0,"Bad UPC","OK")</f>
        <v>#VALUE!</v>
      </c>
      <c r="I4" s="45"/>
      <c r="J4" s="46" t="e">
        <f>IF((IF(LEN(I4)&lt;12,((MID(I4,2,1)+MID(I4,4,1)+MID(I4,6,1)+MID(I4,8,1)+MID(I4,10,1)+MID(I4,12,1))+(MID(I4,1,1)+MID(I4,3,1)+MID(I4,5,1)+MID(I4,7,1)+MID(I4,9,1)+MID(I4,11,1)+MID(I4,13,1))*3)/10,((MID(I4,1,1)+MID(I4,3,1)+MID(I4,5,1)+MID(I4,7,1)+MID(I4,9,1)+MID(I4,11,1)+MID(I4,13,1))+(MID(I4,2,1)+MID(I4,4,1)+MID(I4,6,1)+MID(I4,8,1)+MID(I4,10,1)+MID(I4,12,1))*3)/10)-IF(LEN(I4)&lt;12,INT(((MID(I4,2,1)+MID(I4,4,1)+MID(I4,6,1)+MID(I4,8,1)+MID(I4,10,1)+MID(I4,12,1))+(MID(I4,1,1)+MID(I4,3,1)+MID(I4,5,1)+MID(I4,7,1)+MID(I4,9,1)+MID(I4,11,1)+MID(I4,13,1))*3)/10),INT(((MID(I4,1,1)+MID(I4,3,1)+MID(I4,5,1)+MID(I4,7,1)+MID(I4,9,1)+MID(I4,11,1)+MID(I4,13,1))+(MID(I4,2,1)+MID(I4,4,1)+MID(I4,6,1)+MID(I4,8,1)+MID(I4,10,1)+MID(I4,12,1))*3)/10)))&lt;&gt;0,"Bad EAN","OK")</f>
        <v>#VALUE!</v>
      </c>
      <c r="X4" s="13"/>
      <c r="AT4" s="13"/>
      <c r="AU4" s="22"/>
      <c r="AV4" s="22"/>
      <c r="AW4" s="22"/>
      <c r="AX4" s="22"/>
      <c r="AY4" s="22"/>
      <c r="AZ4" s="22"/>
      <c r="BA4" s="22"/>
      <c r="BB4" s="22"/>
      <c r="BC4" s="15" t="e">
        <f>IF((IF(LEN(AU4)&lt;12,((MID(AU4,2,1)+MID(AU4,4,1)+MID(AU4,6,1)+MID(AU4,8,1)+MID(AU4,10,1))*13+(MID(AU4,1,1)+MID(AU4,3,1)+MID(AU4,5,1)+MID(AU4,7,1)+MID(AU4,9,1)+MID(AU4,11,1)))/10,((MID(AU4,1,1)+MID(AU4,3,1)+MID(AU4,5,1)+MID(AU4,7,1)+MID(AU4,9,1)+MID(AU4,11,1))*13+(MID(AU4,2,1)+MID(AU4,4,1)+MID(AU4,6,1)+MID(AU4,8,1)+MID(AU4,10,1)+MID(AU4,12,1)))/10)-IF(LEN(AU4)&lt;12,INT(((MID(AU4,2,1)+MID(AU4,4,1)+MID(AU4,6,1)+MID(AU4,8,1)+MID(AU4,10,1))*13+(MID(AU4,1,1)+MID(AU4,3,1)+MID(AU4,5,1)+MID(AU4,7,1)+MID(AU4,9,1)+MID(AU4,11,1)))/10),INT(((MID(AU4,1,1)+MID(AU4,3,1)+MID(AU4,5,1)+MID(AU4,7,1)+MID(AU4,9,1)+MID(AU4,11,1))*13+(MID(AU4,2,1)+MID(AU4,4,1)+MID(AU4,6,1)+MID(AU4,8,1)+MID(AU4,10,1)+MID(AU4,12,1)))/10)))&lt;&gt;0,"Bad UPC","OK")</f>
        <v>#VALUE!</v>
      </c>
      <c r="BG4" s="10"/>
      <c r="BI4" t="str">
        <f>IF(S4&lt;&gt;"",IF(S4&gt;0,"Y","N"),"")</f>
        <v/>
      </c>
      <c r="BJ4" s="13" t="str">
        <f>IF(S4&lt;&gt;"",IF(S4&gt;0,"Y","N"),"")</f>
        <v/>
      </c>
      <c r="BM4" t="str">
        <f ca="1">IF(D4&lt;&gt;"",IF(TODAY()&gt;M4,5,0),"")</f>
        <v/>
      </c>
      <c r="BN4" s="16" t="str">
        <f>IF(D4&lt;&gt;"",IF(LEFT(BO4,2)="23",23,147),"")</f>
        <v/>
      </c>
      <c r="BO4" s="16" t="str">
        <f t="shared" ref="BO4:BO35" ca="1" si="0">IF(D4&lt;&gt;"",(VLOOKUP(Y4,Categories,2,FALSE)),"")</f>
        <v/>
      </c>
      <c r="BP4" s="16" t="str">
        <f t="shared" ref="BP4:BP35" ca="1" si="1">IF(D4&lt;&gt;"",(VLOOKUP(Z4,Subcategories,2,FALSE)),"")</f>
        <v/>
      </c>
      <c r="BQ4" s="16" t="str">
        <f>IF(D4&lt;&gt;"",1,"")</f>
        <v/>
      </c>
      <c r="BR4" s="17" t="str">
        <f>IF(O4="Y",1,IF(O4="N",20," "))</f>
        <v xml:space="preserve"> </v>
      </c>
      <c r="BS4" s="17" t="str">
        <f>IF(O4="Y",1,IF(O4="N",15," "))</f>
        <v xml:space="preserve"> </v>
      </c>
      <c r="BT4" s="17" t="str">
        <f>IF(O4="Y",1,IF(O4="N",15," "))</f>
        <v xml:space="preserve"> </v>
      </c>
      <c r="BU4" s="17" t="str">
        <f>IF(P4="Y",21,IF(P4="N",1," "))</f>
        <v xml:space="preserve"> </v>
      </c>
      <c r="BV4" s="16" t="str">
        <f>IF(D4&lt;&gt;"","NP","")</f>
        <v/>
      </c>
      <c r="BW4" s="16" t="str">
        <f t="shared" ref="BW4:BW35" si="2">IF(D4&lt;&gt;"",IF(AR4="Y","Energy Star",""),"")</f>
        <v/>
      </c>
      <c r="BX4" s="16" t="str">
        <f>IF(D4&lt;&gt;"","Y","")</f>
        <v/>
      </c>
      <c r="BY4" s="16" t="str">
        <f>IF(D4&lt;&gt;"",IF(AG4&lt;&gt;"",CONCATENATE(AG4,"; ",BE4),BE4),"")</f>
        <v/>
      </c>
      <c r="BZ4" s="16" t="str">
        <f>IF(D4&lt;&gt;"","N","")</f>
        <v/>
      </c>
      <c r="CA4" s="18" t="str">
        <f>IF(D4&lt;&gt;"","TRUE","")</f>
        <v/>
      </c>
      <c r="CB4" s="18" t="str">
        <f>IF(D4&lt;&gt;"",7,"")</f>
        <v/>
      </c>
      <c r="CC4" s="18" t="str">
        <f ca="1">IF(E4&lt;&gt;"",IF(TODAY()&gt;M4,5,0),"")</f>
        <v/>
      </c>
      <c r="CD4" s="18" t="str">
        <f ca="1">IF(D4&lt;&gt;"",IF(ISERROR(VLOOKUP(BD4,'cat lookups'!$I$3:$I$20,1,FALSE)),"",2),"")</f>
        <v/>
      </c>
      <c r="CE4" s="18" t="str">
        <f>IF(D4&lt;&gt;"",IF(AND(AK4="Y",AL4="Y"),"serial_number",""),"")</f>
        <v/>
      </c>
      <c r="CF4" s="18" t="str">
        <f>SUBSTITUTE(CONCATENATE(CG4,CH4,CI4,CJ4,CK4,CL4,CM4),"; ","")</f>
        <v xml:space="preserve"> </v>
      </c>
      <c r="CG4" s="18" t="str">
        <f>IF(AV4="Y", "1;","")</f>
        <v/>
      </c>
      <c r="CH4" s="18" t="str">
        <f>IF(AW4="Y", "2;","")</f>
        <v/>
      </c>
      <c r="CI4" s="18" t="str">
        <f>IF(AX4="Y", "3;","")</f>
        <v/>
      </c>
      <c r="CJ4" s="18" t="str">
        <f>IF(AY4="Y", "4;","")</f>
        <v/>
      </c>
      <c r="CK4" s="18" t="str">
        <f>IF(AZ4="Y", "5;","")</f>
        <v/>
      </c>
      <c r="CL4" s="18" t="str">
        <f>IF(BA4="Y", "6;","")</f>
        <v/>
      </c>
      <c r="CM4" s="18" t="str">
        <f>IF(BB4="Y", "7"," ")</f>
        <v xml:space="preserve"> </v>
      </c>
      <c r="CN4" s="18" t="str">
        <f>IF(AND(ISBLANK(C4),ISBLANK(K4),ISBLANK(L4),ISBLANK(S4)),"",IF(AND(ISTEXT(S4),NOT(EXACT(S4,"NULL"))),"FALSE",IF(OR((AND(K4&gt;0,ISNUMBER(BG4),BG4&lt;=K4)),(AND(ISNUMBER(S4),K4&gt;0,S4&gt;0,S4&lt;=K4)),(AND(K4&gt;0,L4&gt;0,L4&lt;=K4)),(AND(L4&gt;0,ISNUMBER(BG4),BG4&gt;0,L4&lt;BG4)),(AND(ISNUMBER(S4),L4&gt;0,S4&gt;0,L4&lt;S4)),(AND(ISNUMBER(S4),S4&gt;0,ISNUMBER(BG4),BG4&gt;0,BG4&lt;S4))),"FALSE","TRUE")))</f>
        <v/>
      </c>
      <c r="CO4" s="18" t="str">
        <f>IF(D4&lt;&gt;"",N4,"")</f>
        <v/>
      </c>
    </row>
    <row r="5" spans="1:93" ht="223.5" customHeight="1">
      <c r="B5" t="s">
        <v>180</v>
      </c>
      <c r="C5" t="s">
        <v>181</v>
      </c>
      <c r="D5" s="13" t="s">
        <v>182</v>
      </c>
      <c r="E5" t="s">
        <v>183</v>
      </c>
      <c r="F5" s="61" t="s">
        <v>194</v>
      </c>
      <c r="G5" s="23" t="s">
        <v>200</v>
      </c>
      <c r="H5" s="15" t="str">
        <f t="shared" ref="H5:H68" si="3">IF((IF(LEN(G5)&lt;12,((MID(G5,2,1)+MID(G5,4,1)+MID(G5,6,1)+MID(G5,8,1)+MID(G5,10,1))*13+(MID(G5,1,1)+MID(G5,3,1)+MID(G5,5,1)+MID(G5,7,1)+MID(G5,9,1)+MID(G5,11,1)))/10,((MID(G5,1,1)+MID(G5,3,1)+MID(G5,5,1)+MID(G5,7,1)+MID(G5,9,1)+MID(G5,11,1))*13+(MID(G5,2,1)+MID(G5,4,1)+MID(G5,6,1)+MID(G5,8,1)+MID(G5,10,1)+MID(G5,12,1)))/10)-IF(LEN(G5)&lt;12,INT(((MID(G5,2,1)+MID(G5,4,1)+MID(G5,6,1)+MID(G5,8,1)+MID(G5,10,1))*13+(MID(G5,1,1)+MID(G5,3,1)+MID(G5,5,1)+MID(G5,7,1)+MID(G5,9,1)+MID(G5,11,1)))/10),INT(((MID(G5,1,1)+MID(G5,3,1)+MID(G5,5,1)+MID(G5,7,1)+MID(G5,9,1)+MID(G5,11,1))*13+(MID(G5,2,1)+MID(G5,4,1)+MID(G5,6,1)+MID(G5,8,1)+MID(G5,10,1)+MID(G5,12,1)))/10)))&lt;&gt;0,"Bad UPC","OK")</f>
        <v>OK</v>
      </c>
      <c r="I5" s="47"/>
      <c r="J5" s="46" t="e">
        <f t="shared" ref="J5:J68" si="4">IF((IF(LEN(I5)&lt;12,((MID(I5,2,1)+MID(I5,4,1)+MID(I5,6,1)+MID(I5,8,1)+MID(I5,10,1)+MID(I5,12,1))+(MID(I5,1,1)+MID(I5,3,1)+MID(I5,5,1)+MID(I5,7,1)+MID(I5,9,1)+MID(I5,11,1)+MID(I5,13,1))*3)/10,((MID(I5,1,1)+MID(I5,3,1)+MID(I5,5,1)+MID(I5,7,1)+MID(I5,9,1)+MID(I5,11,1)+MID(I5,13,1))+(MID(I5,2,1)+MID(I5,4,1)+MID(I5,6,1)+MID(I5,8,1)+MID(I5,10,1)+MID(I5,12,1))*3)/10)-IF(LEN(I5)&lt;12,INT(((MID(I5,2,1)+MID(I5,4,1)+MID(I5,6,1)+MID(I5,8,1)+MID(I5,10,1)+MID(I5,12,1))+(MID(I5,1,1)+MID(I5,3,1)+MID(I5,5,1)+MID(I5,7,1)+MID(I5,9,1)+MID(I5,11,1)+MID(I5,13,1))*3)/10),INT(((MID(I5,1,1)+MID(I5,3,1)+MID(I5,5,1)+MID(I5,7,1)+MID(I5,9,1)+MID(I5,11,1)+MID(I5,13,1))+(MID(I5,2,1)+MID(I5,4,1)+MID(I5,6,1)+MID(I5,8,1)+MID(I5,10,1)+MID(I5,12,1))*3)/10)))&lt;&gt;0,"Bad EAN","OK")</f>
        <v>#VALUE!</v>
      </c>
      <c r="L5" s="62">
        <v>99.99</v>
      </c>
      <c r="M5" s="63">
        <v>40368</v>
      </c>
      <c r="N5">
        <v>1</v>
      </c>
      <c r="O5" t="s">
        <v>208</v>
      </c>
      <c r="P5" t="s">
        <v>206</v>
      </c>
      <c r="Q5" s="65" t="s">
        <v>210</v>
      </c>
      <c r="T5">
        <v>3.95</v>
      </c>
      <c r="U5">
        <v>7.1</v>
      </c>
      <c r="V5">
        <v>9.85</v>
      </c>
      <c r="W5">
        <v>2</v>
      </c>
      <c r="X5" s="13" t="s">
        <v>2268</v>
      </c>
      <c r="Y5" t="s">
        <v>2108</v>
      </c>
      <c r="Z5" t="s">
        <v>209</v>
      </c>
      <c r="AA5" t="s">
        <v>206</v>
      </c>
      <c r="AB5" s="69" t="s">
        <v>211</v>
      </c>
      <c r="AC5" s="65" t="s">
        <v>213</v>
      </c>
      <c r="AD5" s="65" t="s">
        <v>214</v>
      </c>
      <c r="AE5" s="65" t="s">
        <v>215</v>
      </c>
      <c r="AF5" s="69" t="s">
        <v>216</v>
      </c>
      <c r="AG5" s="65" t="s">
        <v>217</v>
      </c>
      <c r="AH5" s="65" t="s">
        <v>212</v>
      </c>
      <c r="AI5" s="61" t="s">
        <v>207</v>
      </c>
      <c r="AJ5" t="s">
        <v>206</v>
      </c>
      <c r="AK5" t="s">
        <v>208</v>
      </c>
      <c r="AL5" s="64" t="s">
        <v>208</v>
      </c>
      <c r="AM5" s="13" t="s">
        <v>206</v>
      </c>
      <c r="AN5" s="13" t="s">
        <v>206</v>
      </c>
      <c r="AR5" t="s">
        <v>208</v>
      </c>
      <c r="AT5" s="13"/>
      <c r="AU5" s="22"/>
      <c r="AV5" s="22"/>
      <c r="AW5" s="22"/>
      <c r="AX5" s="22"/>
      <c r="AY5" s="22"/>
      <c r="AZ5" s="22"/>
      <c r="BA5" s="22"/>
      <c r="BB5" s="22"/>
      <c r="BC5" s="15" t="e">
        <f t="shared" ref="BC5:BC68" si="5">IF((IF(LEN(AU5)&lt;12,((MID(AU5,2,1)+MID(AU5,4,1)+MID(AU5,6,1)+MID(AU5,8,1)+MID(AU5,10,1))*13+(MID(AU5,1,1)+MID(AU5,3,1)+MID(AU5,5,1)+MID(AU5,7,1)+MID(AU5,9,1)+MID(AU5,11,1)))/10,((MID(AU5,1,1)+MID(AU5,3,1)+MID(AU5,5,1)+MID(AU5,7,1)+MID(AU5,9,1)+MID(AU5,11,1))*13+(MID(AU5,2,1)+MID(AU5,4,1)+MID(AU5,6,1)+MID(AU5,8,1)+MID(AU5,10,1)+MID(AU5,12,1)))/10)-IF(LEN(AU5)&lt;12,INT(((MID(AU5,2,1)+MID(AU5,4,1)+MID(AU5,6,1)+MID(AU5,8,1)+MID(AU5,10,1))*13+(MID(AU5,1,1)+MID(AU5,3,1)+MID(AU5,5,1)+MID(AU5,7,1)+MID(AU5,9,1)+MID(AU5,11,1)))/10),INT(((MID(AU5,1,1)+MID(AU5,3,1)+MID(AU5,5,1)+MID(AU5,7,1)+MID(AU5,9,1)+MID(AU5,11,1))*13+(MID(AU5,2,1)+MID(AU5,4,1)+MID(AU5,6,1)+MID(AU5,8,1)+MID(AU5,10,1)+MID(AU5,12,1)))/10)))&lt;&gt;0,"Bad UPC","OK")</f>
        <v>#VALUE!</v>
      </c>
      <c r="BG5" s="10"/>
      <c r="BI5" t="s">
        <v>206</v>
      </c>
      <c r="BJ5" s="13" t="s">
        <v>206</v>
      </c>
      <c r="BM5">
        <f t="shared" ref="BM5:BM68" ca="1" si="6">IF(D5&lt;&gt;"",IF(TODAY()&gt;M5,5,0),"")</f>
        <v>0</v>
      </c>
      <c r="BN5" s="16">
        <f t="shared" ref="BN5:BN68" si="7">IF(D5&lt;&gt;"",IF(LEFT(BO5,2)="23",23,147),"")</f>
        <v>23</v>
      </c>
      <c r="BO5" s="16">
        <f t="shared" ca="1" si="0"/>
        <v>2300400</v>
      </c>
      <c r="BP5" s="16">
        <f t="shared" ca="1" si="1"/>
        <v>2300499</v>
      </c>
      <c r="BQ5" s="16">
        <f t="shared" ref="BQ5:BQ68" si="8">IF(D5&lt;&gt;"",1,"")</f>
        <v>1</v>
      </c>
      <c r="BR5" s="17">
        <f t="shared" ref="BR5:BR53" si="9">IF(O5="Y",1,IF(O5="N",20," "))</f>
        <v>1</v>
      </c>
      <c r="BS5" s="17">
        <f t="shared" ref="BS5:BS53" si="10">IF(O5="Y",1,IF(O5="N",15," "))</f>
        <v>1</v>
      </c>
      <c r="BT5" s="17">
        <f t="shared" ref="BT5:BT53" si="11">IF(O5="Y",1,IF(O5="N",15," "))</f>
        <v>1</v>
      </c>
      <c r="BU5" s="17">
        <f t="shared" ref="BU5:BU53" si="12">IF(P5="Y",21,IF(P5="N",1," "))</f>
        <v>1</v>
      </c>
      <c r="BV5" s="16" t="str">
        <f t="shared" ref="BV5:BV68" si="13">IF(D5&lt;&gt;"","NP","")</f>
        <v>NP</v>
      </c>
      <c r="BW5" s="16" t="str">
        <f t="shared" si="2"/>
        <v>Energy Star</v>
      </c>
      <c r="BX5" s="16" t="str">
        <f t="shared" ref="BX5:BX68" si="14">IF(D5&lt;&gt;"","Y","")</f>
        <v>Y</v>
      </c>
      <c r="BY5" s="16" t="str">
        <f t="shared" ref="BY5:BY68" si="15">IF(D5&lt;&gt;"",IF(AG5&lt;&gt;"",CONCATENATE(AG5,"; ",BE5),BE5),"")</f>
        <v xml:space="preserve">Photo  fast  compact; sheetfed; mobile; portable; </v>
      </c>
      <c r="BZ5" s="16" t="str">
        <f t="shared" ref="BZ5:BZ68" si="16">IF(D5&lt;&gt;"","N","")</f>
        <v>N</v>
      </c>
      <c r="CA5" s="18" t="str">
        <f t="shared" ref="CA5:CA68" si="17">IF(D5&lt;&gt;"","TRUE","")</f>
        <v>TRUE</v>
      </c>
      <c r="CB5" s="18">
        <f t="shared" ref="CB5:CB68" si="18">IF(D5&lt;&gt;"",7,"")</f>
        <v>7</v>
      </c>
      <c r="CC5" s="18">
        <f t="shared" ref="CC5:CC68" ca="1" si="19">IF(E5&lt;&gt;"",IF(TODAY()&gt;M5,5,0),"")</f>
        <v>0</v>
      </c>
      <c r="CD5" s="18" t="str">
        <f ca="1">IF(D5&lt;&gt;"",IF(ISERROR(VLOOKUP(BD5,'cat lookups'!$I$3:$I$20,1,FALSE)),"",2),"")</f>
        <v/>
      </c>
      <c r="CE5" s="18" t="str">
        <f t="shared" ref="CE5:CE68" si="20">IF(D5&lt;&gt;"",IF(AND(AK5="Y",AL5="Y"),"serial_number",""),"")</f>
        <v>serial_number</v>
      </c>
      <c r="CF5" s="18" t="str">
        <f t="shared" ref="CF5:CF68" si="21">SUBSTITUTE(CONCATENATE(CG5,CH5,CI5,CJ5,CK5,CL5,CM5),"; ","")</f>
        <v xml:space="preserve"> </v>
      </c>
      <c r="CG5" s="18" t="str">
        <f t="shared" ref="CG5:CG68" si="22">IF(AV5="Y", "1;","")</f>
        <v/>
      </c>
      <c r="CH5" s="18" t="str">
        <f t="shared" ref="CH5:CH68" si="23">IF(AW5="Y", "2;","")</f>
        <v/>
      </c>
      <c r="CI5" s="18" t="str">
        <f t="shared" ref="CI5:CI68" si="24">IF(AX5="Y", "3;","")</f>
        <v/>
      </c>
      <c r="CJ5" s="18" t="str">
        <f t="shared" ref="CJ5:CJ68" si="25">IF(AY5="Y", "4;","")</f>
        <v/>
      </c>
      <c r="CK5" s="18" t="str">
        <f t="shared" ref="CK5:CK68" si="26">IF(AZ5="Y", "5;","")</f>
        <v/>
      </c>
      <c r="CL5" s="18" t="str">
        <f t="shared" ref="CL5:CL68" si="27">IF(BA5="Y", "6;","")</f>
        <v/>
      </c>
      <c r="CM5" s="18" t="str">
        <f t="shared" ref="CM5:CM68" si="28">IF(BB5="Y", "7"," ")</f>
        <v xml:space="preserve"> </v>
      </c>
      <c r="CN5" s="18" t="str">
        <f t="shared" ref="CN5:CN68" si="29">IF(AND(ISBLANK(C5),ISBLANK(K5),ISBLANK(L5),ISBLANK(S5)),"",IF(AND(ISTEXT(S5),NOT(EXACT(S5,"NULL"))),"FALSE",IF(OR((AND(K5&gt;0,ISNUMBER(BG5),BG5&lt;=K5)),(AND(ISNUMBER(S5),K5&gt;0,S5&gt;0,S5&lt;=K5)),(AND(K5&gt;0,L5&gt;0,L5&lt;=K5)),(AND(L5&gt;0,ISNUMBER(BG5),BG5&gt;0,L5&lt;BG5)),(AND(ISNUMBER(S5),L5&gt;0,S5&gt;0,L5&lt;S5)),(AND(ISNUMBER(S5),S5&gt;0,ISNUMBER(BG5),BG5&gt;0,BG5&lt;S5))),"FALSE","TRUE")))</f>
        <v>TRUE</v>
      </c>
      <c r="CO5" s="18">
        <f t="shared" ref="CO5:CO68" si="30">IF(D5&lt;&gt;"",N5,"")</f>
        <v>1</v>
      </c>
    </row>
    <row r="6" spans="1:93" ht="409.6">
      <c r="B6" t="s">
        <v>180</v>
      </c>
      <c r="C6" t="s">
        <v>181</v>
      </c>
      <c r="D6" t="s">
        <v>189</v>
      </c>
      <c r="E6" t="s">
        <v>184</v>
      </c>
      <c r="F6" s="61" t="s">
        <v>197</v>
      </c>
      <c r="G6" s="23" t="s">
        <v>201</v>
      </c>
      <c r="H6" s="15" t="str">
        <f t="shared" si="3"/>
        <v>OK</v>
      </c>
      <c r="I6" s="47"/>
      <c r="J6" s="46" t="e">
        <f t="shared" si="4"/>
        <v>#VALUE!</v>
      </c>
      <c r="L6" s="62">
        <v>249.99</v>
      </c>
      <c r="M6" s="63">
        <v>40368</v>
      </c>
      <c r="N6">
        <v>1</v>
      </c>
      <c r="O6" t="s">
        <v>208</v>
      </c>
      <c r="P6" t="s">
        <v>206</v>
      </c>
      <c r="Q6" s="65" t="s">
        <v>28</v>
      </c>
      <c r="T6">
        <v>3.35</v>
      </c>
      <c r="U6">
        <v>5.9</v>
      </c>
      <c r="V6">
        <v>14.35</v>
      </c>
      <c r="W6">
        <v>2.6</v>
      </c>
      <c r="X6" s="13" t="s">
        <v>2268</v>
      </c>
      <c r="Y6" t="s">
        <v>2108</v>
      </c>
      <c r="Z6" t="s">
        <v>209</v>
      </c>
      <c r="AA6" t="s">
        <v>206</v>
      </c>
      <c r="AB6" s="69" t="s">
        <v>0</v>
      </c>
      <c r="AC6" s="69" t="s">
        <v>1</v>
      </c>
      <c r="AD6" s="70" t="s">
        <v>2</v>
      </c>
      <c r="AE6" s="70" t="s">
        <v>3</v>
      </c>
      <c r="AF6" s="70" t="s">
        <v>4</v>
      </c>
      <c r="AG6" s="65" t="s">
        <v>27</v>
      </c>
      <c r="AH6" t="s">
        <v>212</v>
      </c>
      <c r="AI6" s="61" t="s">
        <v>207</v>
      </c>
      <c r="AJ6" t="s">
        <v>206</v>
      </c>
      <c r="AK6" t="s">
        <v>208</v>
      </c>
      <c r="AL6" t="s">
        <v>208</v>
      </c>
      <c r="AM6" t="s">
        <v>206</v>
      </c>
      <c r="AN6" t="s">
        <v>206</v>
      </c>
      <c r="AR6" t="s">
        <v>208</v>
      </c>
      <c r="AT6" s="13"/>
      <c r="AU6" s="22"/>
      <c r="AV6" s="22"/>
      <c r="AW6" s="22"/>
      <c r="AX6" s="22"/>
      <c r="AY6" s="22"/>
      <c r="AZ6" s="22"/>
      <c r="BA6" s="22"/>
      <c r="BB6" s="22"/>
      <c r="BC6" s="15" t="e">
        <f t="shared" si="5"/>
        <v>#VALUE!</v>
      </c>
      <c r="BG6" s="10"/>
      <c r="BI6" t="s">
        <v>206</v>
      </c>
      <c r="BJ6" s="13" t="s">
        <v>206</v>
      </c>
      <c r="BM6">
        <f t="shared" ca="1" si="6"/>
        <v>0</v>
      </c>
      <c r="BN6" s="16">
        <f t="shared" si="7"/>
        <v>23</v>
      </c>
      <c r="BO6" s="16">
        <f t="shared" ca="1" si="0"/>
        <v>2300400</v>
      </c>
      <c r="BP6" s="16">
        <f t="shared" ca="1" si="1"/>
        <v>2300499</v>
      </c>
      <c r="BQ6" s="16">
        <f t="shared" si="8"/>
        <v>1</v>
      </c>
      <c r="BR6" s="17">
        <f t="shared" si="9"/>
        <v>1</v>
      </c>
      <c r="BS6" s="17">
        <f t="shared" si="10"/>
        <v>1</v>
      </c>
      <c r="BT6" s="17">
        <f t="shared" si="11"/>
        <v>1</v>
      </c>
      <c r="BU6" s="17">
        <f t="shared" si="12"/>
        <v>1</v>
      </c>
      <c r="BV6" s="16" t="str">
        <f t="shared" si="13"/>
        <v>NP</v>
      </c>
      <c r="BW6" s="16" t="str">
        <f t="shared" si="2"/>
        <v>Energy Star</v>
      </c>
      <c r="BX6" s="16" t="str">
        <f t="shared" si="14"/>
        <v>Y</v>
      </c>
      <c r="BY6" s="16" t="str">
        <f t="shared" si="15"/>
        <v xml:space="preserve">Duplex  fast; compact; sheetfed; mobile; portable; </v>
      </c>
      <c r="BZ6" s="16" t="str">
        <f t="shared" si="16"/>
        <v>N</v>
      </c>
      <c r="CA6" s="18" t="str">
        <f t="shared" si="17"/>
        <v>TRUE</v>
      </c>
      <c r="CB6" s="18">
        <f t="shared" si="18"/>
        <v>7</v>
      </c>
      <c r="CC6" s="18">
        <f t="shared" ca="1" si="19"/>
        <v>0</v>
      </c>
      <c r="CD6" s="18" t="str">
        <f ca="1">IF(D6&lt;&gt;"",IF(ISERROR(VLOOKUP(BD6,'cat lookups'!$I$3:$I$20,1,FALSE)),"",2),"")</f>
        <v/>
      </c>
      <c r="CE6" s="18" t="str">
        <f t="shared" si="20"/>
        <v>serial_number</v>
      </c>
      <c r="CF6" s="18" t="str">
        <f t="shared" si="21"/>
        <v xml:space="preserve"> </v>
      </c>
      <c r="CG6" s="18" t="str">
        <f t="shared" si="22"/>
        <v/>
      </c>
      <c r="CH6" s="18" t="str">
        <f t="shared" si="23"/>
        <v/>
      </c>
      <c r="CI6" s="18" t="str">
        <f t="shared" si="24"/>
        <v/>
      </c>
      <c r="CJ6" s="18" t="str">
        <f t="shared" si="25"/>
        <v/>
      </c>
      <c r="CK6" s="18" t="str">
        <f t="shared" si="26"/>
        <v/>
      </c>
      <c r="CL6" s="18" t="str">
        <f t="shared" si="27"/>
        <v/>
      </c>
      <c r="CM6" s="18" t="str">
        <f t="shared" si="28"/>
        <v xml:space="preserve"> </v>
      </c>
      <c r="CN6" s="18" t="str">
        <f t="shared" si="29"/>
        <v>TRUE</v>
      </c>
      <c r="CO6" s="18">
        <f t="shared" si="30"/>
        <v>1</v>
      </c>
    </row>
    <row r="7" spans="1:93" ht="409.6">
      <c r="B7" t="s">
        <v>180</v>
      </c>
      <c r="C7" t="s">
        <v>181</v>
      </c>
      <c r="D7" t="s">
        <v>190</v>
      </c>
      <c r="E7" t="s">
        <v>185</v>
      </c>
      <c r="F7" s="61" t="s">
        <v>196</v>
      </c>
      <c r="G7" s="23" t="s">
        <v>202</v>
      </c>
      <c r="H7" s="15" t="str">
        <f t="shared" si="3"/>
        <v>OK</v>
      </c>
      <c r="I7" s="47"/>
      <c r="J7" s="46" t="e">
        <f t="shared" si="4"/>
        <v>#VALUE!</v>
      </c>
      <c r="L7" s="62">
        <v>349.99</v>
      </c>
      <c r="M7" s="63">
        <v>40368</v>
      </c>
      <c r="N7">
        <v>1</v>
      </c>
      <c r="O7" t="s">
        <v>208</v>
      </c>
      <c r="P7" t="s">
        <v>206</v>
      </c>
      <c r="Q7" s="65" t="s">
        <v>5</v>
      </c>
      <c r="T7">
        <v>8.65</v>
      </c>
      <c r="U7">
        <v>7</v>
      </c>
      <c r="V7">
        <v>14.55</v>
      </c>
      <c r="W7">
        <v>7</v>
      </c>
      <c r="X7" s="13" t="s">
        <v>2268</v>
      </c>
      <c r="Y7" t="s">
        <v>2108</v>
      </c>
      <c r="Z7" t="s">
        <v>209</v>
      </c>
      <c r="AA7" t="s">
        <v>206</v>
      </c>
      <c r="AB7" s="65" t="s">
        <v>9</v>
      </c>
      <c r="AC7" s="69" t="s">
        <v>6</v>
      </c>
      <c r="AD7" s="69" t="s">
        <v>7</v>
      </c>
      <c r="AE7" s="65" t="s">
        <v>8</v>
      </c>
      <c r="AF7" s="70" t="s">
        <v>2</v>
      </c>
      <c r="AG7" s="61" t="s">
        <v>26</v>
      </c>
      <c r="AH7" t="s">
        <v>212</v>
      </c>
      <c r="AI7" s="61" t="s">
        <v>207</v>
      </c>
      <c r="AJ7" t="s">
        <v>206</v>
      </c>
      <c r="AK7" t="s">
        <v>208</v>
      </c>
      <c r="AL7" t="s">
        <v>208</v>
      </c>
      <c r="AM7" t="s">
        <v>206</v>
      </c>
      <c r="AN7" t="s">
        <v>206</v>
      </c>
      <c r="AR7" t="s">
        <v>208</v>
      </c>
      <c r="AT7" s="13"/>
      <c r="AU7" s="22"/>
      <c r="AV7" s="22"/>
      <c r="AW7" s="22"/>
      <c r="AX7" s="22"/>
      <c r="AY7" s="22"/>
      <c r="AZ7" s="22"/>
      <c r="BA7" s="22"/>
      <c r="BB7" s="22"/>
      <c r="BC7" s="15" t="e">
        <f t="shared" si="5"/>
        <v>#VALUE!</v>
      </c>
      <c r="BG7" s="10"/>
      <c r="BI7" t="s">
        <v>206</v>
      </c>
      <c r="BJ7" s="13" t="s">
        <v>206</v>
      </c>
      <c r="BM7">
        <f t="shared" ca="1" si="6"/>
        <v>0</v>
      </c>
      <c r="BN7" s="16">
        <f t="shared" si="7"/>
        <v>23</v>
      </c>
      <c r="BO7" s="16">
        <f t="shared" ca="1" si="0"/>
        <v>2300400</v>
      </c>
      <c r="BP7" s="16">
        <f t="shared" ca="1" si="1"/>
        <v>2300499</v>
      </c>
      <c r="BQ7" s="16">
        <f t="shared" si="8"/>
        <v>1</v>
      </c>
      <c r="BR7" s="17">
        <f t="shared" si="9"/>
        <v>1</v>
      </c>
      <c r="BS7" s="17">
        <f t="shared" si="10"/>
        <v>1</v>
      </c>
      <c r="BT7" s="17">
        <f t="shared" si="11"/>
        <v>1</v>
      </c>
      <c r="BU7" s="17">
        <f t="shared" si="12"/>
        <v>1</v>
      </c>
      <c r="BV7" s="16" t="str">
        <f t="shared" si="13"/>
        <v>NP</v>
      </c>
      <c r="BW7" s="16" t="str">
        <f t="shared" si="2"/>
        <v>Energy Star</v>
      </c>
      <c r="BX7" s="16" t="str">
        <f t="shared" si="14"/>
        <v>Y</v>
      </c>
      <c r="BY7" s="16" t="str">
        <f t="shared" si="15"/>
        <v xml:space="preserve">Convertible scanner; sheetfed; portable; OCR; </v>
      </c>
      <c r="BZ7" s="16" t="str">
        <f t="shared" si="16"/>
        <v>N</v>
      </c>
      <c r="CA7" s="18" t="str">
        <f t="shared" si="17"/>
        <v>TRUE</v>
      </c>
      <c r="CB7" s="18">
        <f t="shared" si="18"/>
        <v>7</v>
      </c>
      <c r="CC7" s="18">
        <f t="shared" ca="1" si="19"/>
        <v>0</v>
      </c>
      <c r="CD7" s="18" t="str">
        <f ca="1">IF(D7&lt;&gt;"",IF(ISERROR(VLOOKUP(BD7,'cat lookups'!$I$3:$I$20,1,FALSE)),"",2),"")</f>
        <v/>
      </c>
      <c r="CE7" s="18" t="str">
        <f t="shared" si="20"/>
        <v>serial_number</v>
      </c>
      <c r="CF7" s="18" t="str">
        <f t="shared" si="21"/>
        <v xml:space="preserve"> </v>
      </c>
      <c r="CG7" s="18" t="str">
        <f t="shared" si="22"/>
        <v/>
      </c>
      <c r="CH7" s="18" t="str">
        <f t="shared" si="23"/>
        <v/>
      </c>
      <c r="CI7" s="18" t="str">
        <f t="shared" si="24"/>
        <v/>
      </c>
      <c r="CJ7" s="18" t="str">
        <f t="shared" si="25"/>
        <v/>
      </c>
      <c r="CK7" s="18" t="str">
        <f t="shared" si="26"/>
        <v/>
      </c>
      <c r="CL7" s="18" t="str">
        <f t="shared" si="27"/>
        <v/>
      </c>
      <c r="CM7" s="18" t="str">
        <f t="shared" si="28"/>
        <v xml:space="preserve"> </v>
      </c>
      <c r="CN7" s="18" t="str">
        <f t="shared" si="29"/>
        <v>TRUE</v>
      </c>
      <c r="CO7" s="18">
        <f t="shared" si="30"/>
        <v>1</v>
      </c>
    </row>
    <row r="8" spans="1:93" ht="409.6">
      <c r="B8" t="s">
        <v>180</v>
      </c>
      <c r="C8" t="s">
        <v>181</v>
      </c>
      <c r="D8" t="s">
        <v>191</v>
      </c>
      <c r="E8" t="s">
        <v>186</v>
      </c>
      <c r="F8" s="61" t="s">
        <v>195</v>
      </c>
      <c r="G8" s="23" t="s">
        <v>203</v>
      </c>
      <c r="H8" s="15" t="str">
        <f t="shared" si="3"/>
        <v>OK</v>
      </c>
      <c r="I8" s="47"/>
      <c r="J8" s="46" t="e">
        <f t="shared" si="4"/>
        <v>#VALUE!</v>
      </c>
      <c r="L8" s="62">
        <v>449.99</v>
      </c>
      <c r="M8" s="63">
        <v>40368</v>
      </c>
      <c r="N8">
        <v>1</v>
      </c>
      <c r="O8" t="s">
        <v>206</v>
      </c>
      <c r="P8" t="s">
        <v>206</v>
      </c>
      <c r="Q8" s="65" t="s">
        <v>10</v>
      </c>
      <c r="T8">
        <v>10.050000000000001</v>
      </c>
      <c r="U8">
        <v>9.9</v>
      </c>
      <c r="V8">
        <v>15.95</v>
      </c>
      <c r="W8">
        <v>10.5</v>
      </c>
      <c r="X8" s="13" t="s">
        <v>2268</v>
      </c>
      <c r="Y8" t="s">
        <v>2108</v>
      </c>
      <c r="Z8" t="s">
        <v>209</v>
      </c>
      <c r="AA8" t="s">
        <v>206</v>
      </c>
      <c r="AB8" s="70" t="s">
        <v>12</v>
      </c>
      <c r="AC8" s="71" t="s">
        <v>11</v>
      </c>
      <c r="AD8" s="65" t="s">
        <v>17</v>
      </c>
      <c r="AE8" s="70" t="s">
        <v>13</v>
      </c>
      <c r="AF8" s="70" t="s">
        <v>14</v>
      </c>
      <c r="AG8" s="61" t="s">
        <v>15</v>
      </c>
      <c r="AH8" t="s">
        <v>212</v>
      </c>
      <c r="AI8" s="61" t="s">
        <v>207</v>
      </c>
      <c r="AJ8" t="s">
        <v>206</v>
      </c>
      <c r="AK8" t="s">
        <v>208</v>
      </c>
      <c r="AL8" t="s">
        <v>208</v>
      </c>
      <c r="AM8" t="s">
        <v>206</v>
      </c>
      <c r="AN8" t="s">
        <v>206</v>
      </c>
      <c r="AR8" t="s">
        <v>208</v>
      </c>
      <c r="AT8" s="13"/>
      <c r="AU8" s="22"/>
      <c r="AV8" s="22"/>
      <c r="AW8" s="22"/>
      <c r="AX8" s="22"/>
      <c r="AY8" s="22"/>
      <c r="AZ8" s="22"/>
      <c r="BA8" s="22"/>
      <c r="BB8" s="22"/>
      <c r="BC8" s="15" t="e">
        <f t="shared" si="5"/>
        <v>#VALUE!</v>
      </c>
      <c r="BG8" s="10"/>
      <c r="BI8" t="s">
        <v>206</v>
      </c>
      <c r="BJ8" s="13" t="s">
        <v>206</v>
      </c>
      <c r="BM8">
        <f t="shared" ca="1" si="6"/>
        <v>0</v>
      </c>
      <c r="BN8" s="16">
        <f t="shared" si="7"/>
        <v>23</v>
      </c>
      <c r="BO8" s="16">
        <f t="shared" ca="1" si="0"/>
        <v>2300400</v>
      </c>
      <c r="BP8" s="16">
        <f t="shared" ca="1" si="1"/>
        <v>2300499</v>
      </c>
      <c r="BQ8" s="16">
        <f t="shared" si="8"/>
        <v>1</v>
      </c>
      <c r="BR8" s="17">
        <f t="shared" si="9"/>
        <v>20</v>
      </c>
      <c r="BS8" s="17">
        <f t="shared" si="10"/>
        <v>15</v>
      </c>
      <c r="BT8" s="17">
        <f t="shared" si="11"/>
        <v>15</v>
      </c>
      <c r="BU8" s="17">
        <f t="shared" si="12"/>
        <v>1</v>
      </c>
      <c r="BV8" s="16" t="str">
        <f t="shared" si="13"/>
        <v>NP</v>
      </c>
      <c r="BW8" s="16" t="str">
        <f t="shared" si="2"/>
        <v>Energy Star</v>
      </c>
      <c r="BX8" s="16" t="str">
        <f t="shared" si="14"/>
        <v>Y</v>
      </c>
      <c r="BY8" s="16" t="str">
        <f t="shared" si="15"/>
        <v xml:space="preserve">Document scanner; fast; OCR; Duplex; sheetfed; </v>
      </c>
      <c r="BZ8" s="16" t="str">
        <f t="shared" si="16"/>
        <v>N</v>
      </c>
      <c r="CA8" s="18" t="str">
        <f t="shared" si="17"/>
        <v>TRUE</v>
      </c>
      <c r="CB8" s="18">
        <f t="shared" si="18"/>
        <v>7</v>
      </c>
      <c r="CC8" s="18">
        <f t="shared" ca="1" si="19"/>
        <v>0</v>
      </c>
      <c r="CD8" s="18" t="str">
        <f ca="1">IF(D8&lt;&gt;"",IF(ISERROR(VLOOKUP(BD8,'cat lookups'!$I$3:$I$20,1,FALSE)),"",2),"")</f>
        <v/>
      </c>
      <c r="CE8" s="18" t="str">
        <f t="shared" si="20"/>
        <v>serial_number</v>
      </c>
      <c r="CF8" s="18" t="str">
        <f t="shared" si="21"/>
        <v xml:space="preserve"> </v>
      </c>
      <c r="CG8" s="18" t="str">
        <f t="shared" si="22"/>
        <v/>
      </c>
      <c r="CH8" s="18" t="str">
        <f t="shared" si="23"/>
        <v/>
      </c>
      <c r="CI8" s="18" t="str">
        <f t="shared" si="24"/>
        <v/>
      </c>
      <c r="CJ8" s="18" t="str">
        <f t="shared" si="25"/>
        <v/>
      </c>
      <c r="CK8" s="18" t="str">
        <f t="shared" si="26"/>
        <v/>
      </c>
      <c r="CL8" s="18" t="str">
        <f t="shared" si="27"/>
        <v/>
      </c>
      <c r="CM8" s="18" t="str">
        <f t="shared" si="28"/>
        <v xml:space="preserve"> </v>
      </c>
      <c r="CN8" s="18" t="str">
        <f t="shared" si="29"/>
        <v>TRUE</v>
      </c>
      <c r="CO8" s="18">
        <f t="shared" si="30"/>
        <v>1</v>
      </c>
    </row>
    <row r="9" spans="1:93" ht="409.6">
      <c r="B9" t="s">
        <v>180</v>
      </c>
      <c r="C9" t="s">
        <v>181</v>
      </c>
      <c r="D9" t="s">
        <v>192</v>
      </c>
      <c r="E9" t="s">
        <v>187</v>
      </c>
      <c r="F9" s="61" t="s">
        <v>198</v>
      </c>
      <c r="G9" s="23" t="s">
        <v>204</v>
      </c>
      <c r="H9" s="15" t="str">
        <f t="shared" si="3"/>
        <v>OK</v>
      </c>
      <c r="I9" s="47"/>
      <c r="J9" s="46" t="e">
        <f t="shared" si="4"/>
        <v>#VALUE!</v>
      </c>
      <c r="L9" s="62">
        <v>399.99</v>
      </c>
      <c r="M9" s="63">
        <v>40368</v>
      </c>
      <c r="N9">
        <v>1</v>
      </c>
      <c r="O9" t="s">
        <v>206</v>
      </c>
      <c r="P9" t="s">
        <v>206</v>
      </c>
      <c r="Q9" s="65" t="s">
        <v>19</v>
      </c>
      <c r="T9">
        <v>11.2</v>
      </c>
      <c r="U9">
        <v>15.75</v>
      </c>
      <c r="V9">
        <v>23.3</v>
      </c>
      <c r="W9">
        <v>17.5</v>
      </c>
      <c r="X9" s="13" t="s">
        <v>2268</v>
      </c>
      <c r="Y9" t="s">
        <v>2108</v>
      </c>
      <c r="Z9" t="s">
        <v>209</v>
      </c>
      <c r="AA9" t="s">
        <v>206</v>
      </c>
      <c r="AB9" s="70" t="s">
        <v>12</v>
      </c>
      <c r="AC9" s="70" t="s">
        <v>18</v>
      </c>
      <c r="AD9" s="65" t="s">
        <v>16</v>
      </c>
      <c r="AE9" s="70" t="s">
        <v>13</v>
      </c>
      <c r="AF9" s="70" t="s">
        <v>14</v>
      </c>
      <c r="AG9" s="61" t="s">
        <v>25</v>
      </c>
      <c r="AH9" s="70" t="s">
        <v>212</v>
      </c>
      <c r="AI9" s="61" t="s">
        <v>207</v>
      </c>
      <c r="AJ9" t="s">
        <v>206</v>
      </c>
      <c r="AK9" t="s">
        <v>208</v>
      </c>
      <c r="AL9" t="s">
        <v>208</v>
      </c>
      <c r="AM9" t="s">
        <v>206</v>
      </c>
      <c r="AN9" t="s">
        <v>206</v>
      </c>
      <c r="AR9" t="s">
        <v>208</v>
      </c>
      <c r="AT9" s="13"/>
      <c r="AU9" s="22"/>
      <c r="AV9" s="22"/>
      <c r="AW9" s="22"/>
      <c r="AX9" s="22"/>
      <c r="AY9" s="22"/>
      <c r="AZ9" s="22"/>
      <c r="BA9" s="22"/>
      <c r="BB9" s="22"/>
      <c r="BC9" s="15" t="e">
        <f t="shared" si="5"/>
        <v>#VALUE!</v>
      </c>
      <c r="BG9" s="10"/>
      <c r="BI9" t="s">
        <v>206</v>
      </c>
      <c r="BJ9" s="13" t="s">
        <v>206</v>
      </c>
      <c r="BM9">
        <f t="shared" ca="1" si="6"/>
        <v>0</v>
      </c>
      <c r="BN9" s="16">
        <f t="shared" si="7"/>
        <v>23</v>
      </c>
      <c r="BO9" s="16">
        <f t="shared" ca="1" si="0"/>
        <v>2300400</v>
      </c>
      <c r="BP9" s="16">
        <f t="shared" ca="1" si="1"/>
        <v>2300499</v>
      </c>
      <c r="BQ9" s="16">
        <f t="shared" si="8"/>
        <v>1</v>
      </c>
      <c r="BR9" s="17">
        <f t="shared" si="9"/>
        <v>20</v>
      </c>
      <c r="BS9" s="17">
        <f t="shared" si="10"/>
        <v>15</v>
      </c>
      <c r="BT9" s="17">
        <f t="shared" si="11"/>
        <v>15</v>
      </c>
      <c r="BU9" s="17">
        <f t="shared" si="12"/>
        <v>1</v>
      </c>
      <c r="BV9" s="16" t="str">
        <f t="shared" si="13"/>
        <v>NP</v>
      </c>
      <c r="BW9" s="16" t="str">
        <f t="shared" si="2"/>
        <v>Energy Star</v>
      </c>
      <c r="BX9" s="16" t="str">
        <f t="shared" si="14"/>
        <v>Y</v>
      </c>
      <c r="BY9" s="16" t="str">
        <f t="shared" si="15"/>
        <v xml:space="preserve">Flatbed; document scanner; value; OCR; </v>
      </c>
      <c r="BZ9" s="16" t="str">
        <f t="shared" si="16"/>
        <v>N</v>
      </c>
      <c r="CA9" s="18" t="str">
        <f t="shared" si="17"/>
        <v>TRUE</v>
      </c>
      <c r="CB9" s="18">
        <f t="shared" si="18"/>
        <v>7</v>
      </c>
      <c r="CC9" s="18">
        <f t="shared" ca="1" si="19"/>
        <v>0</v>
      </c>
      <c r="CD9" s="18" t="str">
        <f ca="1">IF(D9&lt;&gt;"",IF(ISERROR(VLOOKUP(BD9,'cat lookups'!$I$3:$I$20,1,FALSE)),"",2),"")</f>
        <v/>
      </c>
      <c r="CE9" s="18" t="str">
        <f t="shared" si="20"/>
        <v>serial_number</v>
      </c>
      <c r="CF9" s="18" t="str">
        <f t="shared" si="21"/>
        <v xml:space="preserve"> </v>
      </c>
      <c r="CG9" s="18" t="str">
        <f t="shared" si="22"/>
        <v/>
      </c>
      <c r="CH9" s="18" t="str">
        <f t="shared" si="23"/>
        <v/>
      </c>
      <c r="CI9" s="18" t="str">
        <f t="shared" si="24"/>
        <v/>
      </c>
      <c r="CJ9" s="18" t="str">
        <f t="shared" si="25"/>
        <v/>
      </c>
      <c r="CK9" s="18" t="str">
        <f t="shared" si="26"/>
        <v/>
      </c>
      <c r="CL9" s="18" t="str">
        <f t="shared" si="27"/>
        <v/>
      </c>
      <c r="CM9" s="18" t="str">
        <f t="shared" si="28"/>
        <v xml:space="preserve"> </v>
      </c>
      <c r="CN9" s="18" t="str">
        <f t="shared" si="29"/>
        <v>TRUE</v>
      </c>
      <c r="CO9" s="18">
        <f t="shared" si="30"/>
        <v>1</v>
      </c>
    </row>
    <row r="10" spans="1:93" ht="409.6">
      <c r="B10" t="s">
        <v>180</v>
      </c>
      <c r="C10" t="s">
        <v>181</v>
      </c>
      <c r="D10" t="s">
        <v>193</v>
      </c>
      <c r="E10" t="s">
        <v>188</v>
      </c>
      <c r="F10" s="61" t="s">
        <v>199</v>
      </c>
      <c r="G10" s="23" t="s">
        <v>205</v>
      </c>
      <c r="H10" s="15" t="str">
        <f t="shared" si="3"/>
        <v>OK</v>
      </c>
      <c r="I10" s="47"/>
      <c r="J10" s="46" t="e">
        <f t="shared" si="4"/>
        <v>#VALUE!</v>
      </c>
      <c r="L10" s="62">
        <v>1495</v>
      </c>
      <c r="M10" s="63">
        <v>40368</v>
      </c>
      <c r="N10">
        <v>1</v>
      </c>
      <c r="O10" t="s">
        <v>206</v>
      </c>
      <c r="P10" t="s">
        <v>208</v>
      </c>
      <c r="Q10" s="61" t="s">
        <v>20</v>
      </c>
      <c r="T10">
        <v>13.5</v>
      </c>
      <c r="U10">
        <v>20.25</v>
      </c>
      <c r="V10">
        <v>27.5</v>
      </c>
      <c r="W10">
        <v>23</v>
      </c>
      <c r="X10" s="13" t="s">
        <v>2268</v>
      </c>
      <c r="Y10" t="s">
        <v>2108</v>
      </c>
      <c r="Z10" t="s">
        <v>209</v>
      </c>
      <c r="AA10" t="s">
        <v>206</v>
      </c>
      <c r="AB10" s="65" t="s">
        <v>21</v>
      </c>
      <c r="AC10" s="70" t="s">
        <v>22</v>
      </c>
      <c r="AD10" s="65" t="s">
        <v>14</v>
      </c>
      <c r="AE10" s="65" t="s">
        <v>13</v>
      </c>
      <c r="AF10" s="65" t="s">
        <v>23</v>
      </c>
      <c r="AG10" s="65" t="s">
        <v>24</v>
      </c>
      <c r="AH10" t="s">
        <v>212</v>
      </c>
      <c r="AI10" s="61" t="s">
        <v>207</v>
      </c>
      <c r="AJ10" t="s">
        <v>206</v>
      </c>
      <c r="AK10" t="s">
        <v>208</v>
      </c>
      <c r="AL10" t="s">
        <v>208</v>
      </c>
      <c r="AM10" t="s">
        <v>206</v>
      </c>
      <c r="AN10" t="s">
        <v>206</v>
      </c>
      <c r="AR10" t="s">
        <v>208</v>
      </c>
      <c r="AT10" s="13"/>
      <c r="AU10" s="22"/>
      <c r="AV10" s="22"/>
      <c r="AW10" s="22"/>
      <c r="AX10" s="22"/>
      <c r="AY10" s="22"/>
      <c r="AZ10" s="22"/>
      <c r="BA10" s="22"/>
      <c r="BB10" s="22"/>
      <c r="BC10" s="15" t="e">
        <f t="shared" si="5"/>
        <v>#VALUE!</v>
      </c>
      <c r="BG10" s="10"/>
      <c r="BI10" t="s">
        <v>206</v>
      </c>
      <c r="BJ10" s="13" t="s">
        <v>206</v>
      </c>
      <c r="BM10">
        <f t="shared" ca="1" si="6"/>
        <v>0</v>
      </c>
      <c r="BN10" s="16">
        <f t="shared" si="7"/>
        <v>23</v>
      </c>
      <c r="BO10" s="16">
        <f t="shared" ca="1" si="0"/>
        <v>2300400</v>
      </c>
      <c r="BP10" s="16">
        <f t="shared" ca="1" si="1"/>
        <v>2300499</v>
      </c>
      <c r="BQ10" s="16">
        <f t="shared" si="8"/>
        <v>1</v>
      </c>
      <c r="BR10" s="17">
        <f t="shared" si="9"/>
        <v>20</v>
      </c>
      <c r="BS10" s="17">
        <f t="shared" si="10"/>
        <v>15</v>
      </c>
      <c r="BT10" s="17">
        <f t="shared" si="11"/>
        <v>15</v>
      </c>
      <c r="BU10" s="17">
        <f t="shared" si="12"/>
        <v>21</v>
      </c>
      <c r="BV10" s="16" t="str">
        <f t="shared" si="13"/>
        <v>NP</v>
      </c>
      <c r="BW10" s="16" t="str">
        <f t="shared" si="2"/>
        <v>Energy Star</v>
      </c>
      <c r="BX10" s="16" t="str">
        <f t="shared" si="14"/>
        <v>Y</v>
      </c>
      <c r="BY10" s="16" t="str">
        <f t="shared" si="15"/>
        <v xml:space="preserve">high performance, flatbed scanner; OCR; </v>
      </c>
      <c r="BZ10" s="16" t="str">
        <f t="shared" si="16"/>
        <v>N</v>
      </c>
      <c r="CA10" s="18" t="str">
        <f t="shared" si="17"/>
        <v>TRUE</v>
      </c>
      <c r="CB10" s="18">
        <f t="shared" si="18"/>
        <v>7</v>
      </c>
      <c r="CC10" s="18">
        <f t="shared" ca="1" si="19"/>
        <v>0</v>
      </c>
      <c r="CD10" s="18" t="str">
        <f ca="1">IF(D10&lt;&gt;"",IF(ISERROR(VLOOKUP(BD10,'cat lookups'!$I$3:$I$20,1,FALSE)),"",2),"")</f>
        <v/>
      </c>
      <c r="CE10" s="18" t="str">
        <f t="shared" si="20"/>
        <v>serial_number</v>
      </c>
      <c r="CF10" s="18" t="str">
        <f t="shared" si="21"/>
        <v xml:space="preserve"> </v>
      </c>
      <c r="CG10" s="18" t="str">
        <f t="shared" si="22"/>
        <v/>
      </c>
      <c r="CH10" s="18" t="str">
        <f t="shared" si="23"/>
        <v/>
      </c>
      <c r="CI10" s="18" t="str">
        <f t="shared" si="24"/>
        <v/>
      </c>
      <c r="CJ10" s="18" t="str">
        <f t="shared" si="25"/>
        <v/>
      </c>
      <c r="CK10" s="18" t="str">
        <f t="shared" si="26"/>
        <v/>
      </c>
      <c r="CL10" s="18" t="str">
        <f t="shared" si="27"/>
        <v/>
      </c>
      <c r="CM10" s="18" t="str">
        <f t="shared" si="28"/>
        <v xml:space="preserve"> </v>
      </c>
      <c r="CN10" s="18" t="str">
        <f t="shared" si="29"/>
        <v>TRUE</v>
      </c>
      <c r="CO10" s="18">
        <f t="shared" si="30"/>
        <v>1</v>
      </c>
    </row>
    <row r="11" spans="1:93" ht="15">
      <c r="H11" s="15" t="e">
        <f t="shared" si="3"/>
        <v>#VALUE!</v>
      </c>
      <c r="I11" s="47"/>
      <c r="J11" s="46" t="e">
        <f t="shared" si="4"/>
        <v>#VALUE!</v>
      </c>
      <c r="L11" s="62"/>
      <c r="X11" s="13"/>
      <c r="AB11"/>
      <c r="AC11" s="68"/>
      <c r="AT11" s="13"/>
      <c r="AU11" s="22"/>
      <c r="AV11" s="22"/>
      <c r="AW11" s="22"/>
      <c r="AX11" s="22"/>
      <c r="AY11" s="22"/>
      <c r="AZ11" s="22"/>
      <c r="BA11" s="22"/>
      <c r="BB11" s="22"/>
      <c r="BC11" s="15" t="e">
        <f t="shared" si="5"/>
        <v>#VALUE!</v>
      </c>
      <c r="BG11" s="10"/>
      <c r="BI11" t="str">
        <f t="shared" ref="BI11:BI68" si="31">IF(S11&lt;&gt;"",IF(S11&gt;0,"Y","N"),"")</f>
        <v/>
      </c>
      <c r="BJ11" s="13" t="str">
        <f t="shared" ref="BJ11:BJ68" si="32">IF(S11&lt;&gt;"",IF(S11&gt;0,"Y","N"),"")</f>
        <v/>
      </c>
      <c r="BM11" t="str">
        <f t="shared" ca="1" si="6"/>
        <v/>
      </c>
      <c r="BN11" s="16" t="str">
        <f t="shared" si="7"/>
        <v/>
      </c>
      <c r="BO11" s="16" t="str">
        <f t="shared" ca="1" si="0"/>
        <v/>
      </c>
      <c r="BP11" s="16" t="str">
        <f t="shared" ca="1" si="1"/>
        <v/>
      </c>
      <c r="BQ11" s="16" t="str">
        <f t="shared" si="8"/>
        <v/>
      </c>
      <c r="BR11" s="17" t="str">
        <f t="shared" si="9"/>
        <v xml:space="preserve"> </v>
      </c>
      <c r="BS11" s="17" t="str">
        <f t="shared" si="10"/>
        <v xml:space="preserve"> </v>
      </c>
      <c r="BT11" s="17" t="str">
        <f t="shared" si="11"/>
        <v xml:space="preserve"> </v>
      </c>
      <c r="BU11" s="17" t="str">
        <f t="shared" si="12"/>
        <v xml:space="preserve"> </v>
      </c>
      <c r="BV11" s="16" t="str">
        <f t="shared" si="13"/>
        <v/>
      </c>
      <c r="BW11" s="16" t="str">
        <f t="shared" si="2"/>
        <v/>
      </c>
      <c r="BX11" s="16" t="str">
        <f t="shared" si="14"/>
        <v/>
      </c>
      <c r="BY11" s="16" t="str">
        <f t="shared" si="15"/>
        <v/>
      </c>
      <c r="BZ11" s="16" t="str">
        <f t="shared" si="16"/>
        <v/>
      </c>
      <c r="CA11" s="18" t="str">
        <f t="shared" si="17"/>
        <v/>
      </c>
      <c r="CB11" s="18" t="str">
        <f t="shared" si="18"/>
        <v/>
      </c>
      <c r="CC11" s="18" t="str">
        <f t="shared" ca="1" si="19"/>
        <v/>
      </c>
      <c r="CD11" s="18" t="str">
        <f ca="1">IF(D11&lt;&gt;"",IF(ISERROR(VLOOKUP(BD11,'cat lookups'!$I$3:$I$20,1,FALSE)),"",2),"")</f>
        <v/>
      </c>
      <c r="CE11" s="18" t="str">
        <f t="shared" si="20"/>
        <v/>
      </c>
      <c r="CF11" s="18" t="str">
        <f t="shared" si="21"/>
        <v xml:space="preserve"> </v>
      </c>
      <c r="CG11" s="18" t="str">
        <f t="shared" si="22"/>
        <v/>
      </c>
      <c r="CH11" s="18" t="str">
        <f t="shared" si="23"/>
        <v/>
      </c>
      <c r="CI11" s="18" t="str">
        <f t="shared" si="24"/>
        <v/>
      </c>
      <c r="CJ11" s="18" t="str">
        <f t="shared" si="25"/>
        <v/>
      </c>
      <c r="CK11" s="18" t="str">
        <f t="shared" si="26"/>
        <v/>
      </c>
      <c r="CL11" s="18" t="str">
        <f t="shared" si="27"/>
        <v/>
      </c>
      <c r="CM11" s="18" t="str">
        <f t="shared" si="28"/>
        <v xml:space="preserve"> </v>
      </c>
      <c r="CN11" s="18" t="str">
        <f t="shared" si="29"/>
        <v/>
      </c>
      <c r="CO11" s="18" t="str">
        <f t="shared" si="30"/>
        <v/>
      </c>
    </row>
    <row r="12" spans="1:93" ht="15">
      <c r="H12" s="15" t="e">
        <f t="shared" si="3"/>
        <v>#VALUE!</v>
      </c>
      <c r="I12" s="47"/>
      <c r="J12" s="46" t="e">
        <f t="shared" si="4"/>
        <v>#VALUE!</v>
      </c>
      <c r="X12" s="13"/>
      <c r="AT12" s="13"/>
      <c r="AU12" s="22"/>
      <c r="AV12" s="22"/>
      <c r="AW12" s="22"/>
      <c r="AX12" s="22"/>
      <c r="AY12" s="22"/>
      <c r="AZ12" s="22"/>
      <c r="BA12" s="22"/>
      <c r="BB12" s="22"/>
      <c r="BC12" s="15" t="e">
        <f t="shared" si="5"/>
        <v>#VALUE!</v>
      </c>
      <c r="BG12" s="10"/>
      <c r="BI12" t="str">
        <f t="shared" si="31"/>
        <v/>
      </c>
      <c r="BJ12" s="13" t="str">
        <f t="shared" si="32"/>
        <v/>
      </c>
      <c r="BM12" t="str">
        <f t="shared" ca="1" si="6"/>
        <v/>
      </c>
      <c r="BN12" s="16" t="str">
        <f t="shared" si="7"/>
        <v/>
      </c>
      <c r="BO12" s="16" t="str">
        <f t="shared" ca="1" si="0"/>
        <v/>
      </c>
      <c r="BP12" s="16" t="str">
        <f t="shared" ca="1" si="1"/>
        <v/>
      </c>
      <c r="BQ12" s="16" t="str">
        <f t="shared" si="8"/>
        <v/>
      </c>
      <c r="BR12" s="17" t="str">
        <f t="shared" si="9"/>
        <v xml:space="preserve"> </v>
      </c>
      <c r="BS12" s="17" t="str">
        <f t="shared" si="10"/>
        <v xml:space="preserve"> </v>
      </c>
      <c r="BT12" s="17" t="str">
        <f t="shared" si="11"/>
        <v xml:space="preserve"> </v>
      </c>
      <c r="BU12" s="17" t="str">
        <f t="shared" si="12"/>
        <v xml:space="preserve"> </v>
      </c>
      <c r="BV12" s="16" t="str">
        <f t="shared" si="13"/>
        <v/>
      </c>
      <c r="BW12" s="16" t="str">
        <f t="shared" si="2"/>
        <v/>
      </c>
      <c r="BX12" s="16" t="str">
        <f t="shared" si="14"/>
        <v/>
      </c>
      <c r="BY12" s="16" t="str">
        <f t="shared" si="15"/>
        <v/>
      </c>
      <c r="BZ12" s="16" t="str">
        <f t="shared" si="16"/>
        <v/>
      </c>
      <c r="CA12" s="18" t="str">
        <f t="shared" si="17"/>
        <v/>
      </c>
      <c r="CB12" s="18" t="str">
        <f t="shared" si="18"/>
        <v/>
      </c>
      <c r="CC12" s="18" t="str">
        <f t="shared" ca="1" si="19"/>
        <v/>
      </c>
      <c r="CD12" s="18" t="str">
        <f ca="1">IF(D12&lt;&gt;"",IF(ISERROR(VLOOKUP(BD12,'cat lookups'!$I$3:$I$20,1,FALSE)),"",2),"")</f>
        <v/>
      </c>
      <c r="CE12" s="18" t="str">
        <f t="shared" si="20"/>
        <v/>
      </c>
      <c r="CF12" s="18" t="str">
        <f t="shared" si="21"/>
        <v xml:space="preserve"> </v>
      </c>
      <c r="CG12" s="18" t="str">
        <f t="shared" si="22"/>
        <v/>
      </c>
      <c r="CH12" s="18" t="str">
        <f t="shared" si="23"/>
        <v/>
      </c>
      <c r="CI12" s="18" t="str">
        <f t="shared" si="24"/>
        <v/>
      </c>
      <c r="CJ12" s="18" t="str">
        <f t="shared" si="25"/>
        <v/>
      </c>
      <c r="CK12" s="18" t="str">
        <f t="shared" si="26"/>
        <v/>
      </c>
      <c r="CL12" s="18" t="str">
        <f t="shared" si="27"/>
        <v/>
      </c>
      <c r="CM12" s="18" t="str">
        <f t="shared" si="28"/>
        <v xml:space="preserve"> </v>
      </c>
      <c r="CN12" s="18" t="str">
        <f t="shared" si="29"/>
        <v/>
      </c>
      <c r="CO12" s="18" t="str">
        <f t="shared" si="30"/>
        <v/>
      </c>
    </row>
    <row r="13" spans="1:93" ht="15">
      <c r="H13" s="15" t="e">
        <f t="shared" si="3"/>
        <v>#VALUE!</v>
      </c>
      <c r="I13" s="47"/>
      <c r="J13" s="46" t="e">
        <f t="shared" si="4"/>
        <v>#VALUE!</v>
      </c>
      <c r="X13" s="13"/>
      <c r="AT13" s="13"/>
      <c r="AU13" s="22"/>
      <c r="AV13" s="22"/>
      <c r="AW13" s="22"/>
      <c r="AX13" s="22"/>
      <c r="AY13" s="22"/>
      <c r="AZ13" s="22"/>
      <c r="BA13" s="22"/>
      <c r="BB13" s="22"/>
      <c r="BC13" s="15" t="e">
        <f t="shared" si="5"/>
        <v>#VALUE!</v>
      </c>
      <c r="BG13" s="10"/>
      <c r="BI13" t="str">
        <f t="shared" si="31"/>
        <v/>
      </c>
      <c r="BJ13" s="13" t="str">
        <f t="shared" si="32"/>
        <v/>
      </c>
      <c r="BM13" t="str">
        <f t="shared" ca="1" si="6"/>
        <v/>
      </c>
      <c r="BN13" s="16" t="str">
        <f t="shared" si="7"/>
        <v/>
      </c>
      <c r="BO13" s="16" t="str">
        <f t="shared" ca="1" si="0"/>
        <v/>
      </c>
      <c r="BP13" s="16" t="str">
        <f t="shared" ca="1" si="1"/>
        <v/>
      </c>
      <c r="BQ13" s="16" t="str">
        <f t="shared" si="8"/>
        <v/>
      </c>
      <c r="BR13" s="17" t="str">
        <f t="shared" si="9"/>
        <v xml:space="preserve"> </v>
      </c>
      <c r="BS13" s="17" t="str">
        <f t="shared" si="10"/>
        <v xml:space="preserve"> </v>
      </c>
      <c r="BT13" s="17" t="str">
        <f t="shared" si="11"/>
        <v xml:space="preserve"> </v>
      </c>
      <c r="BU13" s="17" t="str">
        <f t="shared" si="12"/>
        <v xml:space="preserve"> </v>
      </c>
      <c r="BV13" s="16" t="str">
        <f t="shared" si="13"/>
        <v/>
      </c>
      <c r="BW13" s="16" t="str">
        <f t="shared" si="2"/>
        <v/>
      </c>
      <c r="BX13" s="16" t="str">
        <f t="shared" si="14"/>
        <v/>
      </c>
      <c r="BY13" s="16" t="str">
        <f t="shared" si="15"/>
        <v/>
      </c>
      <c r="BZ13" s="16" t="str">
        <f t="shared" si="16"/>
        <v/>
      </c>
      <c r="CA13" s="18" t="str">
        <f t="shared" si="17"/>
        <v/>
      </c>
      <c r="CB13" s="18" t="str">
        <f t="shared" si="18"/>
        <v/>
      </c>
      <c r="CC13" s="18" t="str">
        <f t="shared" ca="1" si="19"/>
        <v/>
      </c>
      <c r="CD13" s="18" t="str">
        <f ca="1">IF(D13&lt;&gt;"",IF(ISERROR(VLOOKUP(BD13,'cat lookups'!$I$3:$I$20,1,FALSE)),"",2),"")</f>
        <v/>
      </c>
      <c r="CE13" s="18" t="str">
        <f t="shared" si="20"/>
        <v/>
      </c>
      <c r="CF13" s="18" t="str">
        <f t="shared" si="21"/>
        <v xml:space="preserve"> </v>
      </c>
      <c r="CG13" s="18" t="str">
        <f t="shared" si="22"/>
        <v/>
      </c>
      <c r="CH13" s="18" t="str">
        <f t="shared" si="23"/>
        <v/>
      </c>
      <c r="CI13" s="18" t="str">
        <f t="shared" si="24"/>
        <v/>
      </c>
      <c r="CJ13" s="18" t="str">
        <f t="shared" si="25"/>
        <v/>
      </c>
      <c r="CK13" s="18" t="str">
        <f t="shared" si="26"/>
        <v/>
      </c>
      <c r="CL13" s="18" t="str">
        <f t="shared" si="27"/>
        <v/>
      </c>
      <c r="CM13" s="18" t="str">
        <f t="shared" si="28"/>
        <v xml:space="preserve"> </v>
      </c>
      <c r="CN13" s="18" t="str">
        <f t="shared" si="29"/>
        <v/>
      </c>
      <c r="CO13" s="18" t="str">
        <f t="shared" si="30"/>
        <v/>
      </c>
    </row>
    <row r="14" spans="1:93" ht="15">
      <c r="H14" s="15" t="e">
        <f t="shared" si="3"/>
        <v>#VALUE!</v>
      </c>
      <c r="I14" s="47"/>
      <c r="J14" s="46" t="e">
        <f t="shared" si="4"/>
        <v>#VALUE!</v>
      </c>
      <c r="X14" s="13"/>
      <c r="AT14" s="13"/>
      <c r="AU14" s="22"/>
      <c r="AV14" s="22"/>
      <c r="AW14" s="22"/>
      <c r="AX14" s="22"/>
      <c r="AY14" s="22"/>
      <c r="AZ14" s="22"/>
      <c r="BA14" s="22"/>
      <c r="BB14" s="22"/>
      <c r="BC14" s="15" t="e">
        <f t="shared" si="5"/>
        <v>#VALUE!</v>
      </c>
      <c r="BG14" s="10"/>
      <c r="BI14" t="str">
        <f t="shared" si="31"/>
        <v/>
      </c>
      <c r="BJ14" s="13" t="str">
        <f t="shared" si="32"/>
        <v/>
      </c>
      <c r="BM14" t="str">
        <f t="shared" ca="1" si="6"/>
        <v/>
      </c>
      <c r="BN14" s="16" t="str">
        <f t="shared" si="7"/>
        <v/>
      </c>
      <c r="BO14" s="16" t="str">
        <f t="shared" ca="1" si="0"/>
        <v/>
      </c>
      <c r="BP14" s="16" t="str">
        <f t="shared" ca="1" si="1"/>
        <v/>
      </c>
      <c r="BQ14" s="16" t="str">
        <f t="shared" si="8"/>
        <v/>
      </c>
      <c r="BR14" s="17" t="str">
        <f t="shared" si="9"/>
        <v xml:space="preserve"> </v>
      </c>
      <c r="BS14" s="17" t="str">
        <f t="shared" si="10"/>
        <v xml:space="preserve"> </v>
      </c>
      <c r="BT14" s="17" t="str">
        <f t="shared" si="11"/>
        <v xml:space="preserve"> </v>
      </c>
      <c r="BU14" s="17" t="str">
        <f t="shared" si="12"/>
        <v xml:space="preserve"> </v>
      </c>
      <c r="BV14" s="16" t="str">
        <f t="shared" si="13"/>
        <v/>
      </c>
      <c r="BW14" s="16" t="str">
        <f t="shared" si="2"/>
        <v/>
      </c>
      <c r="BX14" s="16" t="str">
        <f t="shared" si="14"/>
        <v/>
      </c>
      <c r="BY14" s="16" t="str">
        <f t="shared" si="15"/>
        <v/>
      </c>
      <c r="BZ14" s="16" t="str">
        <f t="shared" si="16"/>
        <v/>
      </c>
      <c r="CA14" s="18" t="str">
        <f t="shared" si="17"/>
        <v/>
      </c>
      <c r="CB14" s="18" t="str">
        <f t="shared" si="18"/>
        <v/>
      </c>
      <c r="CC14" s="18" t="str">
        <f t="shared" ca="1" si="19"/>
        <v/>
      </c>
      <c r="CD14" s="18" t="str">
        <f ca="1">IF(D14&lt;&gt;"",IF(ISERROR(VLOOKUP(BD14,'cat lookups'!$I$3:$I$20,1,FALSE)),"",2),"")</f>
        <v/>
      </c>
      <c r="CE14" s="18" t="str">
        <f t="shared" si="20"/>
        <v/>
      </c>
      <c r="CF14" s="18" t="str">
        <f t="shared" si="21"/>
        <v xml:space="preserve"> </v>
      </c>
      <c r="CG14" s="18" t="str">
        <f t="shared" si="22"/>
        <v/>
      </c>
      <c r="CH14" s="18" t="str">
        <f t="shared" si="23"/>
        <v/>
      </c>
      <c r="CI14" s="18" t="str">
        <f t="shared" si="24"/>
        <v/>
      </c>
      <c r="CJ14" s="18" t="str">
        <f t="shared" si="25"/>
        <v/>
      </c>
      <c r="CK14" s="18" t="str">
        <f t="shared" si="26"/>
        <v/>
      </c>
      <c r="CL14" s="18" t="str">
        <f t="shared" si="27"/>
        <v/>
      </c>
      <c r="CM14" s="18" t="str">
        <f t="shared" si="28"/>
        <v xml:space="preserve"> </v>
      </c>
      <c r="CN14" s="18" t="str">
        <f t="shared" si="29"/>
        <v/>
      </c>
      <c r="CO14" s="18" t="str">
        <f t="shared" si="30"/>
        <v/>
      </c>
    </row>
    <row r="15" spans="1:93" ht="15">
      <c r="H15" s="15" t="e">
        <f t="shared" si="3"/>
        <v>#VALUE!</v>
      </c>
      <c r="I15" s="47"/>
      <c r="J15" s="46" t="e">
        <f t="shared" si="4"/>
        <v>#VALUE!</v>
      </c>
      <c r="X15" s="13"/>
      <c r="AT15" s="13"/>
      <c r="AU15" s="22"/>
      <c r="AV15" s="22"/>
      <c r="AW15" s="22"/>
      <c r="AX15" s="22"/>
      <c r="AY15" s="22"/>
      <c r="AZ15" s="22"/>
      <c r="BA15" s="22"/>
      <c r="BB15" s="22"/>
      <c r="BC15" s="15" t="e">
        <f t="shared" si="5"/>
        <v>#VALUE!</v>
      </c>
      <c r="BG15" s="10"/>
      <c r="BI15" t="str">
        <f t="shared" si="31"/>
        <v/>
      </c>
      <c r="BJ15" s="13" t="str">
        <f t="shared" si="32"/>
        <v/>
      </c>
      <c r="BM15" t="str">
        <f t="shared" ca="1" si="6"/>
        <v/>
      </c>
      <c r="BN15" s="16" t="str">
        <f t="shared" si="7"/>
        <v/>
      </c>
      <c r="BO15" s="16" t="str">
        <f t="shared" ca="1" si="0"/>
        <v/>
      </c>
      <c r="BP15" s="16" t="str">
        <f t="shared" ca="1" si="1"/>
        <v/>
      </c>
      <c r="BQ15" s="16" t="str">
        <f t="shared" si="8"/>
        <v/>
      </c>
      <c r="BR15" s="17" t="str">
        <f t="shared" si="9"/>
        <v xml:space="preserve"> </v>
      </c>
      <c r="BS15" s="17" t="str">
        <f t="shared" si="10"/>
        <v xml:space="preserve"> </v>
      </c>
      <c r="BT15" s="17" t="str">
        <f t="shared" si="11"/>
        <v xml:space="preserve"> </v>
      </c>
      <c r="BU15" s="17" t="str">
        <f t="shared" si="12"/>
        <v xml:space="preserve"> </v>
      </c>
      <c r="BV15" s="16" t="str">
        <f t="shared" si="13"/>
        <v/>
      </c>
      <c r="BW15" s="16" t="str">
        <f t="shared" si="2"/>
        <v/>
      </c>
      <c r="BX15" s="16" t="str">
        <f t="shared" si="14"/>
        <v/>
      </c>
      <c r="BY15" s="16" t="str">
        <f t="shared" si="15"/>
        <v/>
      </c>
      <c r="BZ15" s="16" t="str">
        <f t="shared" si="16"/>
        <v/>
      </c>
      <c r="CA15" s="18" t="str">
        <f t="shared" si="17"/>
        <v/>
      </c>
      <c r="CB15" s="18" t="str">
        <f t="shared" si="18"/>
        <v/>
      </c>
      <c r="CC15" s="18" t="str">
        <f t="shared" ca="1" si="19"/>
        <v/>
      </c>
      <c r="CD15" s="18" t="str">
        <f ca="1">IF(D15&lt;&gt;"",IF(ISERROR(VLOOKUP(BD15,'cat lookups'!$I$3:$I$20,1,FALSE)),"",2),"")</f>
        <v/>
      </c>
      <c r="CE15" s="18" t="str">
        <f t="shared" si="20"/>
        <v/>
      </c>
      <c r="CF15" s="18" t="str">
        <f t="shared" si="21"/>
        <v xml:space="preserve"> </v>
      </c>
      <c r="CG15" s="18" t="str">
        <f t="shared" si="22"/>
        <v/>
      </c>
      <c r="CH15" s="18" t="str">
        <f t="shared" si="23"/>
        <v/>
      </c>
      <c r="CI15" s="18" t="str">
        <f t="shared" si="24"/>
        <v/>
      </c>
      <c r="CJ15" s="18" t="str">
        <f t="shared" si="25"/>
        <v/>
      </c>
      <c r="CK15" s="18" t="str">
        <f t="shared" si="26"/>
        <v/>
      </c>
      <c r="CL15" s="18" t="str">
        <f t="shared" si="27"/>
        <v/>
      </c>
      <c r="CM15" s="18" t="str">
        <f t="shared" si="28"/>
        <v xml:space="preserve"> </v>
      </c>
      <c r="CN15" s="18" t="str">
        <f t="shared" si="29"/>
        <v/>
      </c>
      <c r="CO15" s="18" t="str">
        <f t="shared" si="30"/>
        <v/>
      </c>
    </row>
    <row r="16" spans="1:93" ht="15">
      <c r="H16" s="15" t="e">
        <f t="shared" si="3"/>
        <v>#VALUE!</v>
      </c>
      <c r="I16" s="47"/>
      <c r="J16" s="46" t="e">
        <f t="shared" si="4"/>
        <v>#VALUE!</v>
      </c>
      <c r="X16" s="13"/>
      <c r="AT16" s="13"/>
      <c r="AU16" s="22"/>
      <c r="AV16" s="22"/>
      <c r="AW16" s="22"/>
      <c r="AX16" s="22"/>
      <c r="AY16" s="22"/>
      <c r="AZ16" s="22"/>
      <c r="BA16" s="22"/>
      <c r="BB16" s="22"/>
      <c r="BC16" s="15" t="e">
        <f t="shared" si="5"/>
        <v>#VALUE!</v>
      </c>
      <c r="BG16" s="10"/>
      <c r="BI16" t="str">
        <f t="shared" si="31"/>
        <v/>
      </c>
      <c r="BJ16" s="13" t="str">
        <f t="shared" si="32"/>
        <v/>
      </c>
      <c r="BM16" t="str">
        <f t="shared" ca="1" si="6"/>
        <v/>
      </c>
      <c r="BN16" s="16" t="str">
        <f t="shared" si="7"/>
        <v/>
      </c>
      <c r="BO16" s="16" t="str">
        <f t="shared" ca="1" si="0"/>
        <v/>
      </c>
      <c r="BP16" s="16" t="str">
        <f t="shared" ca="1" si="1"/>
        <v/>
      </c>
      <c r="BQ16" s="16" t="str">
        <f t="shared" si="8"/>
        <v/>
      </c>
      <c r="BR16" s="17" t="str">
        <f t="shared" si="9"/>
        <v xml:space="preserve"> </v>
      </c>
      <c r="BS16" s="17" t="str">
        <f t="shared" si="10"/>
        <v xml:space="preserve"> </v>
      </c>
      <c r="BT16" s="17" t="str">
        <f t="shared" si="11"/>
        <v xml:space="preserve"> </v>
      </c>
      <c r="BU16" s="17" t="str">
        <f t="shared" si="12"/>
        <v xml:space="preserve"> </v>
      </c>
      <c r="BV16" s="16" t="str">
        <f t="shared" si="13"/>
        <v/>
      </c>
      <c r="BW16" s="16" t="str">
        <f t="shared" si="2"/>
        <v/>
      </c>
      <c r="BX16" s="16" t="str">
        <f t="shared" si="14"/>
        <v/>
      </c>
      <c r="BY16" s="16" t="str">
        <f t="shared" si="15"/>
        <v/>
      </c>
      <c r="BZ16" s="16" t="str">
        <f t="shared" si="16"/>
        <v/>
      </c>
      <c r="CA16" s="18" t="str">
        <f t="shared" si="17"/>
        <v/>
      </c>
      <c r="CB16" s="18" t="str">
        <f t="shared" si="18"/>
        <v/>
      </c>
      <c r="CC16" s="18" t="str">
        <f t="shared" ca="1" si="19"/>
        <v/>
      </c>
      <c r="CD16" s="18" t="str">
        <f ca="1">IF(D16&lt;&gt;"",IF(ISERROR(VLOOKUP(BD16,'cat lookups'!$I$3:$I$20,1,FALSE)),"",2),"")</f>
        <v/>
      </c>
      <c r="CE16" s="18" t="str">
        <f t="shared" si="20"/>
        <v/>
      </c>
      <c r="CF16" s="18" t="str">
        <f t="shared" si="21"/>
        <v xml:space="preserve"> </v>
      </c>
      <c r="CG16" s="18" t="str">
        <f t="shared" si="22"/>
        <v/>
      </c>
      <c r="CH16" s="18" t="str">
        <f t="shared" si="23"/>
        <v/>
      </c>
      <c r="CI16" s="18" t="str">
        <f t="shared" si="24"/>
        <v/>
      </c>
      <c r="CJ16" s="18" t="str">
        <f t="shared" si="25"/>
        <v/>
      </c>
      <c r="CK16" s="18" t="str">
        <f t="shared" si="26"/>
        <v/>
      </c>
      <c r="CL16" s="18" t="str">
        <f t="shared" si="27"/>
        <v/>
      </c>
      <c r="CM16" s="18" t="str">
        <f t="shared" si="28"/>
        <v xml:space="preserve"> </v>
      </c>
      <c r="CN16" s="18" t="str">
        <f t="shared" si="29"/>
        <v/>
      </c>
      <c r="CO16" s="18" t="str">
        <f t="shared" si="30"/>
        <v/>
      </c>
    </row>
    <row r="17" spans="8:93" ht="15">
      <c r="H17" s="15" t="e">
        <f t="shared" si="3"/>
        <v>#VALUE!</v>
      </c>
      <c r="I17" s="47"/>
      <c r="J17" s="46" t="e">
        <f t="shared" si="4"/>
        <v>#VALUE!</v>
      </c>
      <c r="X17" s="13"/>
      <c r="AT17" s="13"/>
      <c r="AU17" s="22"/>
      <c r="AV17" s="22"/>
      <c r="AW17" s="22"/>
      <c r="AX17" s="22"/>
      <c r="AY17" s="22"/>
      <c r="AZ17" s="22"/>
      <c r="BA17" s="22"/>
      <c r="BB17" s="22"/>
      <c r="BC17" s="15" t="e">
        <f t="shared" si="5"/>
        <v>#VALUE!</v>
      </c>
      <c r="BG17" s="10"/>
      <c r="BI17" t="str">
        <f t="shared" si="31"/>
        <v/>
      </c>
      <c r="BJ17" s="13" t="str">
        <f t="shared" si="32"/>
        <v/>
      </c>
      <c r="BM17" t="str">
        <f t="shared" ca="1" si="6"/>
        <v/>
      </c>
      <c r="BN17" s="16" t="str">
        <f t="shared" si="7"/>
        <v/>
      </c>
      <c r="BO17" s="16" t="str">
        <f t="shared" ca="1" si="0"/>
        <v/>
      </c>
      <c r="BP17" s="16" t="str">
        <f t="shared" ca="1" si="1"/>
        <v/>
      </c>
      <c r="BQ17" s="16" t="str">
        <f t="shared" si="8"/>
        <v/>
      </c>
      <c r="BR17" s="17" t="str">
        <f t="shared" si="9"/>
        <v xml:space="preserve"> </v>
      </c>
      <c r="BS17" s="17" t="str">
        <f t="shared" si="10"/>
        <v xml:space="preserve"> </v>
      </c>
      <c r="BT17" s="17" t="str">
        <f t="shared" si="11"/>
        <v xml:space="preserve"> </v>
      </c>
      <c r="BU17" s="17" t="str">
        <f t="shared" si="12"/>
        <v xml:space="preserve"> </v>
      </c>
      <c r="BV17" s="16" t="str">
        <f t="shared" si="13"/>
        <v/>
      </c>
      <c r="BW17" s="16" t="str">
        <f t="shared" si="2"/>
        <v/>
      </c>
      <c r="BX17" s="16" t="str">
        <f t="shared" si="14"/>
        <v/>
      </c>
      <c r="BY17" s="16" t="str">
        <f t="shared" si="15"/>
        <v/>
      </c>
      <c r="BZ17" s="16" t="str">
        <f t="shared" si="16"/>
        <v/>
      </c>
      <c r="CA17" s="18" t="str">
        <f t="shared" si="17"/>
        <v/>
      </c>
      <c r="CB17" s="18" t="str">
        <f t="shared" si="18"/>
        <v/>
      </c>
      <c r="CC17" s="18" t="str">
        <f t="shared" ca="1" si="19"/>
        <v/>
      </c>
      <c r="CD17" s="18" t="str">
        <f ca="1">IF(D17&lt;&gt;"",IF(ISERROR(VLOOKUP(BD17,'cat lookups'!$I$3:$I$20,1,FALSE)),"",2),"")</f>
        <v/>
      </c>
      <c r="CE17" s="18" t="str">
        <f t="shared" si="20"/>
        <v/>
      </c>
      <c r="CF17" s="18" t="str">
        <f t="shared" si="21"/>
        <v xml:space="preserve"> </v>
      </c>
      <c r="CG17" s="18" t="str">
        <f t="shared" si="22"/>
        <v/>
      </c>
      <c r="CH17" s="18" t="str">
        <f t="shared" si="23"/>
        <v/>
      </c>
      <c r="CI17" s="18" t="str">
        <f t="shared" si="24"/>
        <v/>
      </c>
      <c r="CJ17" s="18" t="str">
        <f t="shared" si="25"/>
        <v/>
      </c>
      <c r="CK17" s="18" t="str">
        <f t="shared" si="26"/>
        <v/>
      </c>
      <c r="CL17" s="18" t="str">
        <f t="shared" si="27"/>
        <v/>
      </c>
      <c r="CM17" s="18" t="str">
        <f t="shared" si="28"/>
        <v xml:space="preserve"> </v>
      </c>
      <c r="CN17" s="18" t="str">
        <f t="shared" si="29"/>
        <v/>
      </c>
      <c r="CO17" s="18" t="str">
        <f t="shared" si="30"/>
        <v/>
      </c>
    </row>
    <row r="18" spans="8:93" ht="15">
      <c r="H18" s="15" t="e">
        <f t="shared" si="3"/>
        <v>#VALUE!</v>
      </c>
      <c r="I18" s="47"/>
      <c r="J18" s="46" t="e">
        <f t="shared" si="4"/>
        <v>#VALUE!</v>
      </c>
      <c r="X18" s="13"/>
      <c r="AT18" s="13"/>
      <c r="AU18" s="22"/>
      <c r="AV18" s="22"/>
      <c r="AW18" s="22"/>
      <c r="AX18" s="22"/>
      <c r="AY18" s="22"/>
      <c r="AZ18" s="22"/>
      <c r="BA18" s="22"/>
      <c r="BB18" s="22"/>
      <c r="BC18" s="15" t="e">
        <f t="shared" si="5"/>
        <v>#VALUE!</v>
      </c>
      <c r="BG18" s="10"/>
      <c r="BI18" t="str">
        <f t="shared" si="31"/>
        <v/>
      </c>
      <c r="BJ18" s="13" t="str">
        <f t="shared" si="32"/>
        <v/>
      </c>
      <c r="BM18" t="str">
        <f t="shared" ca="1" si="6"/>
        <v/>
      </c>
      <c r="BN18" s="16" t="str">
        <f t="shared" si="7"/>
        <v/>
      </c>
      <c r="BO18" s="16" t="str">
        <f t="shared" ca="1" si="0"/>
        <v/>
      </c>
      <c r="BP18" s="16" t="str">
        <f t="shared" ca="1" si="1"/>
        <v/>
      </c>
      <c r="BQ18" s="16" t="str">
        <f t="shared" si="8"/>
        <v/>
      </c>
      <c r="BR18" s="17" t="str">
        <f t="shared" si="9"/>
        <v xml:space="preserve"> </v>
      </c>
      <c r="BS18" s="17" t="str">
        <f t="shared" si="10"/>
        <v xml:space="preserve"> </v>
      </c>
      <c r="BT18" s="17" t="str">
        <f t="shared" si="11"/>
        <v xml:space="preserve"> </v>
      </c>
      <c r="BU18" s="17" t="str">
        <f t="shared" si="12"/>
        <v xml:space="preserve"> </v>
      </c>
      <c r="BV18" s="16" t="str">
        <f t="shared" si="13"/>
        <v/>
      </c>
      <c r="BW18" s="16" t="str">
        <f t="shared" si="2"/>
        <v/>
      </c>
      <c r="BX18" s="16" t="str">
        <f t="shared" si="14"/>
        <v/>
      </c>
      <c r="BY18" s="16" t="str">
        <f t="shared" si="15"/>
        <v/>
      </c>
      <c r="BZ18" s="16" t="str">
        <f t="shared" si="16"/>
        <v/>
      </c>
      <c r="CA18" s="18" t="str">
        <f t="shared" si="17"/>
        <v/>
      </c>
      <c r="CB18" s="18" t="str">
        <f t="shared" si="18"/>
        <v/>
      </c>
      <c r="CC18" s="18" t="str">
        <f t="shared" ca="1" si="19"/>
        <v/>
      </c>
      <c r="CD18" s="18" t="str">
        <f ca="1">IF(D18&lt;&gt;"",IF(ISERROR(VLOOKUP(BD18,'cat lookups'!$I$3:$I$20,1,FALSE)),"",2),"")</f>
        <v/>
      </c>
      <c r="CE18" s="18" t="str">
        <f t="shared" si="20"/>
        <v/>
      </c>
      <c r="CF18" s="18" t="str">
        <f t="shared" si="21"/>
        <v xml:space="preserve"> </v>
      </c>
      <c r="CG18" s="18" t="str">
        <f t="shared" si="22"/>
        <v/>
      </c>
      <c r="CH18" s="18" t="str">
        <f t="shared" si="23"/>
        <v/>
      </c>
      <c r="CI18" s="18" t="str">
        <f t="shared" si="24"/>
        <v/>
      </c>
      <c r="CJ18" s="18" t="str">
        <f t="shared" si="25"/>
        <v/>
      </c>
      <c r="CK18" s="18" t="str">
        <f t="shared" si="26"/>
        <v/>
      </c>
      <c r="CL18" s="18" t="str">
        <f t="shared" si="27"/>
        <v/>
      </c>
      <c r="CM18" s="18" t="str">
        <f t="shared" si="28"/>
        <v xml:space="preserve"> </v>
      </c>
      <c r="CN18" s="18" t="str">
        <f t="shared" si="29"/>
        <v/>
      </c>
      <c r="CO18" s="18" t="str">
        <f t="shared" si="30"/>
        <v/>
      </c>
    </row>
    <row r="19" spans="8:93" ht="15">
      <c r="H19" s="15" t="e">
        <f t="shared" si="3"/>
        <v>#VALUE!</v>
      </c>
      <c r="I19" s="47"/>
      <c r="J19" s="46" t="e">
        <f t="shared" si="4"/>
        <v>#VALUE!</v>
      </c>
      <c r="X19" s="13"/>
      <c r="AT19" s="13"/>
      <c r="AU19" s="22"/>
      <c r="AV19" s="22"/>
      <c r="AW19" s="22"/>
      <c r="AX19" s="22"/>
      <c r="AY19" s="22"/>
      <c r="AZ19" s="22"/>
      <c r="BA19" s="22"/>
      <c r="BB19" s="22"/>
      <c r="BC19" s="15" t="e">
        <f t="shared" si="5"/>
        <v>#VALUE!</v>
      </c>
      <c r="BG19" s="10"/>
      <c r="BI19" t="str">
        <f t="shared" si="31"/>
        <v/>
      </c>
      <c r="BJ19" s="13" t="str">
        <f t="shared" si="32"/>
        <v/>
      </c>
      <c r="BM19" t="str">
        <f t="shared" ca="1" si="6"/>
        <v/>
      </c>
      <c r="BN19" s="16" t="str">
        <f t="shared" si="7"/>
        <v/>
      </c>
      <c r="BO19" s="16" t="str">
        <f t="shared" ca="1" si="0"/>
        <v/>
      </c>
      <c r="BP19" s="16" t="str">
        <f t="shared" ca="1" si="1"/>
        <v/>
      </c>
      <c r="BQ19" s="16" t="str">
        <f t="shared" si="8"/>
        <v/>
      </c>
      <c r="BR19" s="17" t="str">
        <f t="shared" si="9"/>
        <v xml:space="preserve"> </v>
      </c>
      <c r="BS19" s="17" t="str">
        <f t="shared" si="10"/>
        <v xml:space="preserve"> </v>
      </c>
      <c r="BT19" s="17" t="str">
        <f t="shared" si="11"/>
        <v xml:space="preserve"> </v>
      </c>
      <c r="BU19" s="17" t="str">
        <f t="shared" si="12"/>
        <v xml:space="preserve"> </v>
      </c>
      <c r="BV19" s="16" t="str">
        <f t="shared" si="13"/>
        <v/>
      </c>
      <c r="BW19" s="16" t="str">
        <f t="shared" si="2"/>
        <v/>
      </c>
      <c r="BX19" s="16" t="str">
        <f t="shared" si="14"/>
        <v/>
      </c>
      <c r="BY19" s="16" t="str">
        <f t="shared" si="15"/>
        <v/>
      </c>
      <c r="BZ19" s="16" t="str">
        <f t="shared" si="16"/>
        <v/>
      </c>
      <c r="CA19" s="18" t="str">
        <f t="shared" si="17"/>
        <v/>
      </c>
      <c r="CB19" s="18" t="str">
        <f t="shared" si="18"/>
        <v/>
      </c>
      <c r="CC19" s="18" t="str">
        <f t="shared" ca="1" si="19"/>
        <v/>
      </c>
      <c r="CD19" s="18" t="str">
        <f ca="1">IF(D19&lt;&gt;"",IF(ISERROR(VLOOKUP(BD19,'cat lookups'!$I$3:$I$20,1,FALSE)),"",2),"")</f>
        <v/>
      </c>
      <c r="CE19" s="18" t="str">
        <f t="shared" si="20"/>
        <v/>
      </c>
      <c r="CF19" s="18" t="str">
        <f t="shared" si="21"/>
        <v xml:space="preserve"> </v>
      </c>
      <c r="CG19" s="18" t="str">
        <f t="shared" si="22"/>
        <v/>
      </c>
      <c r="CH19" s="18" t="str">
        <f t="shared" si="23"/>
        <v/>
      </c>
      <c r="CI19" s="18" t="str">
        <f t="shared" si="24"/>
        <v/>
      </c>
      <c r="CJ19" s="18" t="str">
        <f t="shared" si="25"/>
        <v/>
      </c>
      <c r="CK19" s="18" t="str">
        <f t="shared" si="26"/>
        <v/>
      </c>
      <c r="CL19" s="18" t="str">
        <f t="shared" si="27"/>
        <v/>
      </c>
      <c r="CM19" s="18" t="str">
        <f t="shared" si="28"/>
        <v xml:space="preserve"> </v>
      </c>
      <c r="CN19" s="18" t="str">
        <f t="shared" si="29"/>
        <v/>
      </c>
      <c r="CO19" s="18" t="str">
        <f t="shared" si="30"/>
        <v/>
      </c>
    </row>
    <row r="20" spans="8:93" ht="15">
      <c r="H20" s="15" t="e">
        <f t="shared" si="3"/>
        <v>#VALUE!</v>
      </c>
      <c r="I20" s="47"/>
      <c r="J20" s="46" t="e">
        <f t="shared" si="4"/>
        <v>#VALUE!</v>
      </c>
      <c r="X20" s="13"/>
      <c r="AT20" s="13"/>
      <c r="AU20" s="22"/>
      <c r="AV20" s="22"/>
      <c r="AW20" s="22"/>
      <c r="AX20" s="22"/>
      <c r="AY20" s="22"/>
      <c r="AZ20" s="22"/>
      <c r="BA20" s="22"/>
      <c r="BB20" s="22"/>
      <c r="BC20" s="15" t="e">
        <f t="shared" si="5"/>
        <v>#VALUE!</v>
      </c>
      <c r="BG20" s="10"/>
      <c r="BI20" t="str">
        <f t="shared" si="31"/>
        <v/>
      </c>
      <c r="BJ20" s="13" t="str">
        <f t="shared" si="32"/>
        <v/>
      </c>
      <c r="BM20" t="str">
        <f t="shared" ca="1" si="6"/>
        <v/>
      </c>
      <c r="BN20" s="16" t="str">
        <f t="shared" si="7"/>
        <v/>
      </c>
      <c r="BO20" s="16" t="str">
        <f t="shared" ca="1" si="0"/>
        <v/>
      </c>
      <c r="BP20" s="16" t="str">
        <f t="shared" ca="1" si="1"/>
        <v/>
      </c>
      <c r="BQ20" s="16" t="str">
        <f t="shared" si="8"/>
        <v/>
      </c>
      <c r="BR20" s="17" t="str">
        <f t="shared" si="9"/>
        <v xml:space="preserve"> </v>
      </c>
      <c r="BS20" s="17" t="str">
        <f t="shared" si="10"/>
        <v xml:space="preserve"> </v>
      </c>
      <c r="BT20" s="17" t="str">
        <f t="shared" si="11"/>
        <v xml:space="preserve"> </v>
      </c>
      <c r="BU20" s="17" t="str">
        <f t="shared" si="12"/>
        <v xml:space="preserve"> </v>
      </c>
      <c r="BV20" s="16" t="str">
        <f t="shared" si="13"/>
        <v/>
      </c>
      <c r="BW20" s="16" t="str">
        <f t="shared" si="2"/>
        <v/>
      </c>
      <c r="BX20" s="16" t="str">
        <f t="shared" si="14"/>
        <v/>
      </c>
      <c r="BY20" s="16" t="str">
        <f t="shared" si="15"/>
        <v/>
      </c>
      <c r="BZ20" s="16" t="str">
        <f t="shared" si="16"/>
        <v/>
      </c>
      <c r="CA20" s="18" t="str">
        <f t="shared" si="17"/>
        <v/>
      </c>
      <c r="CB20" s="18" t="str">
        <f t="shared" si="18"/>
        <v/>
      </c>
      <c r="CC20" s="18" t="str">
        <f t="shared" ca="1" si="19"/>
        <v/>
      </c>
      <c r="CD20" s="18" t="str">
        <f ca="1">IF(D20&lt;&gt;"",IF(ISERROR(VLOOKUP(BD20,'cat lookups'!$I$3:$I$20,1,FALSE)),"",2),"")</f>
        <v/>
      </c>
      <c r="CE20" s="18" t="str">
        <f t="shared" si="20"/>
        <v/>
      </c>
      <c r="CF20" s="18" t="str">
        <f t="shared" si="21"/>
        <v xml:space="preserve"> </v>
      </c>
      <c r="CG20" s="18" t="str">
        <f t="shared" si="22"/>
        <v/>
      </c>
      <c r="CH20" s="18" t="str">
        <f t="shared" si="23"/>
        <v/>
      </c>
      <c r="CI20" s="18" t="str">
        <f t="shared" si="24"/>
        <v/>
      </c>
      <c r="CJ20" s="18" t="str">
        <f t="shared" si="25"/>
        <v/>
      </c>
      <c r="CK20" s="18" t="str">
        <f t="shared" si="26"/>
        <v/>
      </c>
      <c r="CL20" s="18" t="str">
        <f t="shared" si="27"/>
        <v/>
      </c>
      <c r="CM20" s="18" t="str">
        <f t="shared" si="28"/>
        <v xml:space="preserve"> </v>
      </c>
      <c r="CN20" s="18" t="str">
        <f t="shared" si="29"/>
        <v/>
      </c>
      <c r="CO20" s="18" t="str">
        <f t="shared" si="30"/>
        <v/>
      </c>
    </row>
    <row r="21" spans="8:93" ht="15">
      <c r="H21" s="15" t="e">
        <f t="shared" si="3"/>
        <v>#VALUE!</v>
      </c>
      <c r="I21" s="47"/>
      <c r="J21" s="46" t="e">
        <f t="shared" si="4"/>
        <v>#VALUE!</v>
      </c>
      <c r="X21" s="13"/>
      <c r="AT21" s="13"/>
      <c r="AU21" s="22"/>
      <c r="AV21" s="22"/>
      <c r="AW21" s="22"/>
      <c r="AX21" s="22"/>
      <c r="AY21" s="22"/>
      <c r="AZ21" s="22"/>
      <c r="BA21" s="22"/>
      <c r="BB21" s="22"/>
      <c r="BC21" s="15" t="e">
        <f t="shared" si="5"/>
        <v>#VALUE!</v>
      </c>
      <c r="BG21" s="10"/>
      <c r="BI21" t="str">
        <f t="shared" si="31"/>
        <v/>
      </c>
      <c r="BJ21" s="13" t="str">
        <f t="shared" si="32"/>
        <v/>
      </c>
      <c r="BM21" t="str">
        <f t="shared" ca="1" si="6"/>
        <v/>
      </c>
      <c r="BN21" s="16" t="str">
        <f t="shared" si="7"/>
        <v/>
      </c>
      <c r="BO21" s="16" t="str">
        <f t="shared" ca="1" si="0"/>
        <v/>
      </c>
      <c r="BP21" s="16" t="str">
        <f t="shared" ca="1" si="1"/>
        <v/>
      </c>
      <c r="BQ21" s="16" t="str">
        <f t="shared" si="8"/>
        <v/>
      </c>
      <c r="BR21" s="17" t="str">
        <f t="shared" si="9"/>
        <v xml:space="preserve"> </v>
      </c>
      <c r="BS21" s="17" t="str">
        <f t="shared" si="10"/>
        <v xml:space="preserve"> </v>
      </c>
      <c r="BT21" s="17" t="str">
        <f t="shared" si="11"/>
        <v xml:space="preserve"> </v>
      </c>
      <c r="BU21" s="17" t="str">
        <f t="shared" si="12"/>
        <v xml:space="preserve"> </v>
      </c>
      <c r="BV21" s="16" t="str">
        <f t="shared" si="13"/>
        <v/>
      </c>
      <c r="BW21" s="16" t="str">
        <f t="shared" si="2"/>
        <v/>
      </c>
      <c r="BX21" s="16" t="str">
        <f t="shared" si="14"/>
        <v/>
      </c>
      <c r="BY21" s="16" t="str">
        <f t="shared" si="15"/>
        <v/>
      </c>
      <c r="BZ21" s="16" t="str">
        <f t="shared" si="16"/>
        <v/>
      </c>
      <c r="CA21" s="18" t="str">
        <f t="shared" si="17"/>
        <v/>
      </c>
      <c r="CB21" s="18" t="str">
        <f t="shared" si="18"/>
        <v/>
      </c>
      <c r="CC21" s="18" t="str">
        <f t="shared" ca="1" si="19"/>
        <v/>
      </c>
      <c r="CD21" s="18" t="str">
        <f ca="1">IF(D21&lt;&gt;"",IF(ISERROR(VLOOKUP(BD21,'cat lookups'!$I$3:$I$20,1,FALSE)),"",2),"")</f>
        <v/>
      </c>
      <c r="CE21" s="18" t="str">
        <f t="shared" si="20"/>
        <v/>
      </c>
      <c r="CF21" s="18" t="str">
        <f t="shared" si="21"/>
        <v xml:space="preserve"> </v>
      </c>
      <c r="CG21" s="18" t="str">
        <f t="shared" si="22"/>
        <v/>
      </c>
      <c r="CH21" s="18" t="str">
        <f t="shared" si="23"/>
        <v/>
      </c>
      <c r="CI21" s="18" t="str">
        <f t="shared" si="24"/>
        <v/>
      </c>
      <c r="CJ21" s="18" t="str">
        <f t="shared" si="25"/>
        <v/>
      </c>
      <c r="CK21" s="18" t="str">
        <f t="shared" si="26"/>
        <v/>
      </c>
      <c r="CL21" s="18" t="str">
        <f t="shared" si="27"/>
        <v/>
      </c>
      <c r="CM21" s="18" t="str">
        <f t="shared" si="28"/>
        <v xml:space="preserve"> </v>
      </c>
      <c r="CN21" s="18" t="str">
        <f t="shared" si="29"/>
        <v/>
      </c>
      <c r="CO21" s="18" t="str">
        <f t="shared" si="30"/>
        <v/>
      </c>
    </row>
    <row r="22" spans="8:93" ht="15">
      <c r="H22" s="15" t="e">
        <f t="shared" si="3"/>
        <v>#VALUE!</v>
      </c>
      <c r="I22" s="47"/>
      <c r="J22" s="46" t="e">
        <f t="shared" si="4"/>
        <v>#VALUE!</v>
      </c>
      <c r="X22" s="13"/>
      <c r="AT22" s="13"/>
      <c r="AU22" s="22"/>
      <c r="AV22" s="22"/>
      <c r="AW22" s="22"/>
      <c r="AX22" s="22"/>
      <c r="AY22" s="22"/>
      <c r="AZ22" s="22"/>
      <c r="BA22" s="22"/>
      <c r="BB22" s="22"/>
      <c r="BC22" s="15" t="e">
        <f t="shared" si="5"/>
        <v>#VALUE!</v>
      </c>
      <c r="BG22" s="10"/>
      <c r="BI22" t="str">
        <f t="shared" si="31"/>
        <v/>
      </c>
      <c r="BJ22" s="13" t="str">
        <f t="shared" si="32"/>
        <v/>
      </c>
      <c r="BM22" t="str">
        <f t="shared" ca="1" si="6"/>
        <v/>
      </c>
      <c r="BN22" s="16" t="str">
        <f t="shared" si="7"/>
        <v/>
      </c>
      <c r="BO22" s="16" t="str">
        <f t="shared" ca="1" si="0"/>
        <v/>
      </c>
      <c r="BP22" s="16" t="str">
        <f t="shared" ca="1" si="1"/>
        <v/>
      </c>
      <c r="BQ22" s="16" t="str">
        <f t="shared" si="8"/>
        <v/>
      </c>
      <c r="BR22" s="17" t="str">
        <f t="shared" si="9"/>
        <v xml:space="preserve"> </v>
      </c>
      <c r="BS22" s="17" t="str">
        <f t="shared" si="10"/>
        <v xml:space="preserve"> </v>
      </c>
      <c r="BT22" s="17" t="str">
        <f t="shared" si="11"/>
        <v xml:space="preserve"> </v>
      </c>
      <c r="BU22" s="17" t="str">
        <f t="shared" si="12"/>
        <v xml:space="preserve"> </v>
      </c>
      <c r="BV22" s="16" t="str">
        <f t="shared" si="13"/>
        <v/>
      </c>
      <c r="BW22" s="16" t="str">
        <f t="shared" si="2"/>
        <v/>
      </c>
      <c r="BX22" s="16" t="str">
        <f t="shared" si="14"/>
        <v/>
      </c>
      <c r="BY22" s="16" t="str">
        <f t="shared" si="15"/>
        <v/>
      </c>
      <c r="BZ22" s="16" t="str">
        <f t="shared" si="16"/>
        <v/>
      </c>
      <c r="CA22" s="18" t="str">
        <f t="shared" si="17"/>
        <v/>
      </c>
      <c r="CB22" s="18" t="str">
        <f t="shared" si="18"/>
        <v/>
      </c>
      <c r="CC22" s="18" t="str">
        <f t="shared" ca="1" si="19"/>
        <v/>
      </c>
      <c r="CD22" s="18" t="str">
        <f ca="1">IF(D22&lt;&gt;"",IF(ISERROR(VLOOKUP(BD22,'cat lookups'!$I$3:$I$20,1,FALSE)),"",2),"")</f>
        <v/>
      </c>
      <c r="CE22" s="18" t="str">
        <f t="shared" si="20"/>
        <v/>
      </c>
      <c r="CF22" s="18" t="str">
        <f t="shared" si="21"/>
        <v xml:space="preserve"> </v>
      </c>
      <c r="CG22" s="18" t="str">
        <f t="shared" si="22"/>
        <v/>
      </c>
      <c r="CH22" s="18" t="str">
        <f t="shared" si="23"/>
        <v/>
      </c>
      <c r="CI22" s="18" t="str">
        <f t="shared" si="24"/>
        <v/>
      </c>
      <c r="CJ22" s="18" t="str">
        <f t="shared" si="25"/>
        <v/>
      </c>
      <c r="CK22" s="18" t="str">
        <f t="shared" si="26"/>
        <v/>
      </c>
      <c r="CL22" s="18" t="str">
        <f t="shared" si="27"/>
        <v/>
      </c>
      <c r="CM22" s="18" t="str">
        <f t="shared" si="28"/>
        <v xml:space="preserve"> </v>
      </c>
      <c r="CN22" s="18" t="str">
        <f t="shared" si="29"/>
        <v/>
      </c>
      <c r="CO22" s="18" t="str">
        <f t="shared" si="30"/>
        <v/>
      </c>
    </row>
    <row r="23" spans="8:93" ht="15">
      <c r="H23" s="15" t="e">
        <f t="shared" si="3"/>
        <v>#VALUE!</v>
      </c>
      <c r="I23" s="47"/>
      <c r="J23" s="46" t="e">
        <f t="shared" si="4"/>
        <v>#VALUE!</v>
      </c>
      <c r="X23" s="13"/>
      <c r="AT23" s="13"/>
      <c r="AU23" s="22"/>
      <c r="AV23" s="22"/>
      <c r="AW23" s="22"/>
      <c r="AX23" s="22"/>
      <c r="AY23" s="22"/>
      <c r="AZ23" s="22"/>
      <c r="BA23" s="22"/>
      <c r="BB23" s="22"/>
      <c r="BC23" s="15" t="e">
        <f t="shared" si="5"/>
        <v>#VALUE!</v>
      </c>
      <c r="BG23" s="10"/>
      <c r="BI23" t="str">
        <f t="shared" si="31"/>
        <v/>
      </c>
      <c r="BJ23" s="13" t="str">
        <f t="shared" si="32"/>
        <v/>
      </c>
      <c r="BM23" t="str">
        <f t="shared" ca="1" si="6"/>
        <v/>
      </c>
      <c r="BN23" s="16" t="str">
        <f t="shared" si="7"/>
        <v/>
      </c>
      <c r="BO23" s="16" t="str">
        <f t="shared" ca="1" si="0"/>
        <v/>
      </c>
      <c r="BP23" s="16" t="str">
        <f t="shared" ca="1" si="1"/>
        <v/>
      </c>
      <c r="BQ23" s="16" t="str">
        <f t="shared" si="8"/>
        <v/>
      </c>
      <c r="BR23" s="17" t="str">
        <f t="shared" si="9"/>
        <v xml:space="preserve"> </v>
      </c>
      <c r="BS23" s="17" t="str">
        <f t="shared" si="10"/>
        <v xml:space="preserve"> </v>
      </c>
      <c r="BT23" s="17" t="str">
        <f t="shared" si="11"/>
        <v xml:space="preserve"> </v>
      </c>
      <c r="BU23" s="17" t="str">
        <f t="shared" si="12"/>
        <v xml:space="preserve"> </v>
      </c>
      <c r="BV23" s="16" t="str">
        <f t="shared" si="13"/>
        <v/>
      </c>
      <c r="BW23" s="16" t="str">
        <f t="shared" si="2"/>
        <v/>
      </c>
      <c r="BX23" s="16" t="str">
        <f t="shared" si="14"/>
        <v/>
      </c>
      <c r="BY23" s="16" t="str">
        <f t="shared" si="15"/>
        <v/>
      </c>
      <c r="BZ23" s="16" t="str">
        <f t="shared" si="16"/>
        <v/>
      </c>
      <c r="CA23" s="18" t="str">
        <f t="shared" si="17"/>
        <v/>
      </c>
      <c r="CB23" s="18" t="str">
        <f t="shared" si="18"/>
        <v/>
      </c>
      <c r="CC23" s="18" t="str">
        <f t="shared" ca="1" si="19"/>
        <v/>
      </c>
      <c r="CD23" s="18" t="str">
        <f ca="1">IF(D23&lt;&gt;"",IF(ISERROR(VLOOKUP(BD23,'cat lookups'!$I$3:$I$20,1,FALSE)),"",2),"")</f>
        <v/>
      </c>
      <c r="CE23" s="18" t="str">
        <f t="shared" si="20"/>
        <v/>
      </c>
      <c r="CF23" s="18" t="str">
        <f t="shared" si="21"/>
        <v xml:space="preserve"> </v>
      </c>
      <c r="CG23" s="18" t="str">
        <f t="shared" si="22"/>
        <v/>
      </c>
      <c r="CH23" s="18" t="str">
        <f t="shared" si="23"/>
        <v/>
      </c>
      <c r="CI23" s="18" t="str">
        <f t="shared" si="24"/>
        <v/>
      </c>
      <c r="CJ23" s="18" t="str">
        <f t="shared" si="25"/>
        <v/>
      </c>
      <c r="CK23" s="18" t="str">
        <f t="shared" si="26"/>
        <v/>
      </c>
      <c r="CL23" s="18" t="str">
        <f t="shared" si="27"/>
        <v/>
      </c>
      <c r="CM23" s="18" t="str">
        <f t="shared" si="28"/>
        <v xml:space="preserve"> </v>
      </c>
      <c r="CN23" s="18" t="str">
        <f t="shared" si="29"/>
        <v/>
      </c>
      <c r="CO23" s="18" t="str">
        <f t="shared" si="30"/>
        <v/>
      </c>
    </row>
    <row r="24" spans="8:93" ht="15">
      <c r="H24" s="15" t="e">
        <f t="shared" si="3"/>
        <v>#VALUE!</v>
      </c>
      <c r="I24" s="47"/>
      <c r="J24" s="46" t="e">
        <f t="shared" si="4"/>
        <v>#VALUE!</v>
      </c>
      <c r="X24" s="13"/>
      <c r="AT24" s="13"/>
      <c r="AU24" s="22"/>
      <c r="AV24" s="22"/>
      <c r="AW24" s="22"/>
      <c r="AX24" s="22"/>
      <c r="AY24" s="22"/>
      <c r="AZ24" s="22"/>
      <c r="BA24" s="22"/>
      <c r="BB24" s="22"/>
      <c r="BC24" s="15" t="e">
        <f t="shared" si="5"/>
        <v>#VALUE!</v>
      </c>
      <c r="BG24" s="10"/>
      <c r="BI24" t="str">
        <f t="shared" si="31"/>
        <v/>
      </c>
      <c r="BJ24" s="13" t="str">
        <f t="shared" si="32"/>
        <v/>
      </c>
      <c r="BM24" t="str">
        <f t="shared" ca="1" si="6"/>
        <v/>
      </c>
      <c r="BN24" s="16" t="str">
        <f t="shared" si="7"/>
        <v/>
      </c>
      <c r="BO24" s="16" t="str">
        <f t="shared" ca="1" si="0"/>
        <v/>
      </c>
      <c r="BP24" s="16" t="str">
        <f t="shared" ca="1" si="1"/>
        <v/>
      </c>
      <c r="BQ24" s="16" t="str">
        <f t="shared" si="8"/>
        <v/>
      </c>
      <c r="BR24" s="17" t="str">
        <f t="shared" si="9"/>
        <v xml:space="preserve"> </v>
      </c>
      <c r="BS24" s="17" t="str">
        <f t="shared" si="10"/>
        <v xml:space="preserve"> </v>
      </c>
      <c r="BT24" s="17" t="str">
        <f t="shared" si="11"/>
        <v xml:space="preserve"> </v>
      </c>
      <c r="BU24" s="17" t="str">
        <f t="shared" si="12"/>
        <v xml:space="preserve"> </v>
      </c>
      <c r="BV24" s="16" t="str">
        <f t="shared" si="13"/>
        <v/>
      </c>
      <c r="BW24" s="16" t="str">
        <f t="shared" si="2"/>
        <v/>
      </c>
      <c r="BX24" s="16" t="str">
        <f t="shared" si="14"/>
        <v/>
      </c>
      <c r="BY24" s="16" t="str">
        <f t="shared" si="15"/>
        <v/>
      </c>
      <c r="BZ24" s="16" t="str">
        <f t="shared" si="16"/>
        <v/>
      </c>
      <c r="CA24" s="18" t="str">
        <f t="shared" si="17"/>
        <v/>
      </c>
      <c r="CB24" s="18" t="str">
        <f t="shared" si="18"/>
        <v/>
      </c>
      <c r="CC24" s="18" t="str">
        <f t="shared" ca="1" si="19"/>
        <v/>
      </c>
      <c r="CD24" s="18" t="str">
        <f ca="1">IF(D24&lt;&gt;"",IF(ISERROR(VLOOKUP(BD24,'cat lookups'!$I$3:$I$20,1,FALSE)),"",2),"")</f>
        <v/>
      </c>
      <c r="CE24" s="18" t="str">
        <f t="shared" si="20"/>
        <v/>
      </c>
      <c r="CF24" s="18" t="str">
        <f t="shared" si="21"/>
        <v xml:space="preserve"> </v>
      </c>
      <c r="CG24" s="18" t="str">
        <f t="shared" si="22"/>
        <v/>
      </c>
      <c r="CH24" s="18" t="str">
        <f t="shared" si="23"/>
        <v/>
      </c>
      <c r="CI24" s="18" t="str">
        <f t="shared" si="24"/>
        <v/>
      </c>
      <c r="CJ24" s="18" t="str">
        <f t="shared" si="25"/>
        <v/>
      </c>
      <c r="CK24" s="18" t="str">
        <f t="shared" si="26"/>
        <v/>
      </c>
      <c r="CL24" s="18" t="str">
        <f t="shared" si="27"/>
        <v/>
      </c>
      <c r="CM24" s="18" t="str">
        <f t="shared" si="28"/>
        <v xml:space="preserve"> </v>
      </c>
      <c r="CN24" s="18" t="str">
        <f t="shared" si="29"/>
        <v/>
      </c>
      <c r="CO24" s="18" t="str">
        <f t="shared" si="30"/>
        <v/>
      </c>
    </row>
    <row r="25" spans="8:93" ht="15">
      <c r="H25" s="15" t="e">
        <f t="shared" si="3"/>
        <v>#VALUE!</v>
      </c>
      <c r="I25" s="47"/>
      <c r="J25" s="46" t="e">
        <f t="shared" si="4"/>
        <v>#VALUE!</v>
      </c>
      <c r="X25" s="13"/>
      <c r="AT25" s="13"/>
      <c r="AU25" s="22"/>
      <c r="AV25" s="22"/>
      <c r="AW25" s="22"/>
      <c r="AX25" s="22"/>
      <c r="AY25" s="22"/>
      <c r="AZ25" s="22"/>
      <c r="BA25" s="22"/>
      <c r="BB25" s="22"/>
      <c r="BC25" s="15" t="e">
        <f t="shared" si="5"/>
        <v>#VALUE!</v>
      </c>
      <c r="BG25" s="10"/>
      <c r="BI25" t="str">
        <f t="shared" si="31"/>
        <v/>
      </c>
      <c r="BJ25" s="13" t="str">
        <f t="shared" si="32"/>
        <v/>
      </c>
      <c r="BM25" t="str">
        <f t="shared" ca="1" si="6"/>
        <v/>
      </c>
      <c r="BN25" s="16" t="str">
        <f t="shared" si="7"/>
        <v/>
      </c>
      <c r="BO25" s="16" t="str">
        <f t="shared" ca="1" si="0"/>
        <v/>
      </c>
      <c r="BP25" s="16" t="str">
        <f t="shared" ca="1" si="1"/>
        <v/>
      </c>
      <c r="BQ25" s="16" t="str">
        <f t="shared" si="8"/>
        <v/>
      </c>
      <c r="BR25" s="17" t="str">
        <f t="shared" si="9"/>
        <v xml:space="preserve"> </v>
      </c>
      <c r="BS25" s="17" t="str">
        <f t="shared" si="10"/>
        <v xml:space="preserve"> </v>
      </c>
      <c r="BT25" s="17" t="str">
        <f t="shared" si="11"/>
        <v xml:space="preserve"> </v>
      </c>
      <c r="BU25" s="17" t="str">
        <f t="shared" si="12"/>
        <v xml:space="preserve"> </v>
      </c>
      <c r="BV25" s="16" t="str">
        <f t="shared" si="13"/>
        <v/>
      </c>
      <c r="BW25" s="16" t="str">
        <f t="shared" si="2"/>
        <v/>
      </c>
      <c r="BX25" s="16" t="str">
        <f t="shared" si="14"/>
        <v/>
      </c>
      <c r="BY25" s="16" t="str">
        <f t="shared" si="15"/>
        <v/>
      </c>
      <c r="BZ25" s="16" t="str">
        <f t="shared" si="16"/>
        <v/>
      </c>
      <c r="CA25" s="18" t="str">
        <f t="shared" si="17"/>
        <v/>
      </c>
      <c r="CB25" s="18" t="str">
        <f t="shared" si="18"/>
        <v/>
      </c>
      <c r="CC25" s="18" t="str">
        <f t="shared" ca="1" si="19"/>
        <v/>
      </c>
      <c r="CD25" s="18" t="str">
        <f ca="1">IF(D25&lt;&gt;"",IF(ISERROR(VLOOKUP(BD25,'cat lookups'!$I$3:$I$20,1,FALSE)),"",2),"")</f>
        <v/>
      </c>
      <c r="CE25" s="18" t="str">
        <f t="shared" si="20"/>
        <v/>
      </c>
      <c r="CF25" s="18" t="str">
        <f t="shared" si="21"/>
        <v xml:space="preserve"> </v>
      </c>
      <c r="CG25" s="18" t="str">
        <f t="shared" si="22"/>
        <v/>
      </c>
      <c r="CH25" s="18" t="str">
        <f t="shared" si="23"/>
        <v/>
      </c>
      <c r="CI25" s="18" t="str">
        <f t="shared" si="24"/>
        <v/>
      </c>
      <c r="CJ25" s="18" t="str">
        <f t="shared" si="25"/>
        <v/>
      </c>
      <c r="CK25" s="18" t="str">
        <f t="shared" si="26"/>
        <v/>
      </c>
      <c r="CL25" s="18" t="str">
        <f t="shared" si="27"/>
        <v/>
      </c>
      <c r="CM25" s="18" t="str">
        <f t="shared" si="28"/>
        <v xml:space="preserve"> </v>
      </c>
      <c r="CN25" s="18" t="str">
        <f t="shared" si="29"/>
        <v/>
      </c>
      <c r="CO25" s="18" t="str">
        <f t="shared" si="30"/>
        <v/>
      </c>
    </row>
    <row r="26" spans="8:93" ht="15">
      <c r="H26" s="15" t="e">
        <f t="shared" si="3"/>
        <v>#VALUE!</v>
      </c>
      <c r="I26" s="47"/>
      <c r="J26" s="46" t="e">
        <f t="shared" si="4"/>
        <v>#VALUE!</v>
      </c>
      <c r="X26" s="13"/>
      <c r="AT26" s="13"/>
      <c r="AU26" s="22"/>
      <c r="AV26" s="22"/>
      <c r="AW26" s="22"/>
      <c r="AX26" s="22"/>
      <c r="AY26" s="22"/>
      <c r="AZ26" s="22"/>
      <c r="BA26" s="22"/>
      <c r="BB26" s="22"/>
      <c r="BC26" s="15" t="e">
        <f t="shared" si="5"/>
        <v>#VALUE!</v>
      </c>
      <c r="BG26" s="10"/>
      <c r="BI26" t="str">
        <f t="shared" si="31"/>
        <v/>
      </c>
      <c r="BJ26" s="13" t="str">
        <f t="shared" si="32"/>
        <v/>
      </c>
      <c r="BM26" t="str">
        <f t="shared" ca="1" si="6"/>
        <v/>
      </c>
      <c r="BN26" s="16" t="str">
        <f t="shared" si="7"/>
        <v/>
      </c>
      <c r="BO26" s="16" t="str">
        <f t="shared" ca="1" si="0"/>
        <v/>
      </c>
      <c r="BP26" s="16" t="str">
        <f t="shared" ca="1" si="1"/>
        <v/>
      </c>
      <c r="BQ26" s="16" t="str">
        <f t="shared" si="8"/>
        <v/>
      </c>
      <c r="BR26" s="17" t="str">
        <f t="shared" si="9"/>
        <v xml:space="preserve"> </v>
      </c>
      <c r="BS26" s="17" t="str">
        <f t="shared" si="10"/>
        <v xml:space="preserve"> </v>
      </c>
      <c r="BT26" s="17" t="str">
        <f t="shared" si="11"/>
        <v xml:space="preserve"> </v>
      </c>
      <c r="BU26" s="17" t="str">
        <f t="shared" si="12"/>
        <v xml:space="preserve"> </v>
      </c>
      <c r="BV26" s="16" t="str">
        <f t="shared" si="13"/>
        <v/>
      </c>
      <c r="BW26" s="16" t="str">
        <f t="shared" si="2"/>
        <v/>
      </c>
      <c r="BX26" s="16" t="str">
        <f t="shared" si="14"/>
        <v/>
      </c>
      <c r="BY26" s="16" t="str">
        <f t="shared" si="15"/>
        <v/>
      </c>
      <c r="BZ26" s="16" t="str">
        <f t="shared" si="16"/>
        <v/>
      </c>
      <c r="CA26" s="18" t="str">
        <f t="shared" si="17"/>
        <v/>
      </c>
      <c r="CB26" s="18" t="str">
        <f t="shared" si="18"/>
        <v/>
      </c>
      <c r="CC26" s="18" t="str">
        <f t="shared" ca="1" si="19"/>
        <v/>
      </c>
      <c r="CD26" s="18" t="str">
        <f ca="1">IF(D26&lt;&gt;"",IF(ISERROR(VLOOKUP(BD26,'cat lookups'!$I$3:$I$20,1,FALSE)),"",2),"")</f>
        <v/>
      </c>
      <c r="CE26" s="18" t="str">
        <f t="shared" si="20"/>
        <v/>
      </c>
      <c r="CF26" s="18" t="str">
        <f t="shared" si="21"/>
        <v xml:space="preserve"> </v>
      </c>
      <c r="CG26" s="18" t="str">
        <f t="shared" si="22"/>
        <v/>
      </c>
      <c r="CH26" s="18" t="str">
        <f t="shared" si="23"/>
        <v/>
      </c>
      <c r="CI26" s="18" t="str">
        <f t="shared" si="24"/>
        <v/>
      </c>
      <c r="CJ26" s="18" t="str">
        <f t="shared" si="25"/>
        <v/>
      </c>
      <c r="CK26" s="18" t="str">
        <f t="shared" si="26"/>
        <v/>
      </c>
      <c r="CL26" s="18" t="str">
        <f t="shared" si="27"/>
        <v/>
      </c>
      <c r="CM26" s="18" t="str">
        <f t="shared" si="28"/>
        <v xml:space="preserve"> </v>
      </c>
      <c r="CN26" s="18" t="str">
        <f t="shared" si="29"/>
        <v/>
      </c>
      <c r="CO26" s="18" t="str">
        <f t="shared" si="30"/>
        <v/>
      </c>
    </row>
    <row r="27" spans="8:93" ht="15">
      <c r="H27" s="15" t="e">
        <f t="shared" si="3"/>
        <v>#VALUE!</v>
      </c>
      <c r="I27" s="47"/>
      <c r="J27" s="46" t="e">
        <f t="shared" si="4"/>
        <v>#VALUE!</v>
      </c>
      <c r="X27" s="13"/>
      <c r="AT27" s="13"/>
      <c r="AU27" s="22"/>
      <c r="AV27" s="22"/>
      <c r="AW27" s="22"/>
      <c r="AX27" s="22"/>
      <c r="AY27" s="22"/>
      <c r="AZ27" s="22"/>
      <c r="BA27" s="22"/>
      <c r="BB27" s="22"/>
      <c r="BC27" s="15" t="e">
        <f t="shared" si="5"/>
        <v>#VALUE!</v>
      </c>
      <c r="BG27" s="10"/>
      <c r="BI27" t="str">
        <f t="shared" si="31"/>
        <v/>
      </c>
      <c r="BJ27" s="13" t="str">
        <f t="shared" si="32"/>
        <v/>
      </c>
      <c r="BM27" t="str">
        <f t="shared" ca="1" si="6"/>
        <v/>
      </c>
      <c r="BN27" s="16" t="str">
        <f t="shared" si="7"/>
        <v/>
      </c>
      <c r="BO27" s="16" t="str">
        <f t="shared" ca="1" si="0"/>
        <v/>
      </c>
      <c r="BP27" s="16" t="str">
        <f t="shared" ca="1" si="1"/>
        <v/>
      </c>
      <c r="BQ27" s="16" t="str">
        <f t="shared" si="8"/>
        <v/>
      </c>
      <c r="BR27" s="17" t="str">
        <f t="shared" si="9"/>
        <v xml:space="preserve"> </v>
      </c>
      <c r="BS27" s="17" t="str">
        <f t="shared" si="10"/>
        <v xml:space="preserve"> </v>
      </c>
      <c r="BT27" s="17" t="str">
        <f t="shared" si="11"/>
        <v xml:space="preserve"> </v>
      </c>
      <c r="BU27" s="17" t="str">
        <f t="shared" si="12"/>
        <v xml:space="preserve"> </v>
      </c>
      <c r="BV27" s="16" t="str">
        <f t="shared" si="13"/>
        <v/>
      </c>
      <c r="BW27" s="16" t="str">
        <f t="shared" si="2"/>
        <v/>
      </c>
      <c r="BX27" s="16" t="str">
        <f t="shared" si="14"/>
        <v/>
      </c>
      <c r="BY27" s="16" t="str">
        <f t="shared" si="15"/>
        <v/>
      </c>
      <c r="BZ27" s="16" t="str">
        <f t="shared" si="16"/>
        <v/>
      </c>
      <c r="CA27" s="18" t="str">
        <f t="shared" si="17"/>
        <v/>
      </c>
      <c r="CB27" s="18" t="str">
        <f t="shared" si="18"/>
        <v/>
      </c>
      <c r="CC27" s="18" t="str">
        <f t="shared" ca="1" si="19"/>
        <v/>
      </c>
      <c r="CD27" s="18" t="str">
        <f ca="1">IF(D27&lt;&gt;"",IF(ISERROR(VLOOKUP(BD27,'cat lookups'!$I$3:$I$20,1,FALSE)),"",2),"")</f>
        <v/>
      </c>
      <c r="CE27" s="18" t="str">
        <f t="shared" si="20"/>
        <v/>
      </c>
      <c r="CF27" s="18" t="str">
        <f t="shared" si="21"/>
        <v xml:space="preserve"> </v>
      </c>
      <c r="CG27" s="18" t="str">
        <f t="shared" si="22"/>
        <v/>
      </c>
      <c r="CH27" s="18" t="str">
        <f t="shared" si="23"/>
        <v/>
      </c>
      <c r="CI27" s="18" t="str">
        <f t="shared" si="24"/>
        <v/>
      </c>
      <c r="CJ27" s="18" t="str">
        <f t="shared" si="25"/>
        <v/>
      </c>
      <c r="CK27" s="18" t="str">
        <f t="shared" si="26"/>
        <v/>
      </c>
      <c r="CL27" s="18" t="str">
        <f t="shared" si="27"/>
        <v/>
      </c>
      <c r="CM27" s="18" t="str">
        <f t="shared" si="28"/>
        <v xml:space="preserve"> </v>
      </c>
      <c r="CN27" s="18" t="str">
        <f t="shared" si="29"/>
        <v/>
      </c>
      <c r="CO27" s="18" t="str">
        <f t="shared" si="30"/>
        <v/>
      </c>
    </row>
    <row r="28" spans="8:93" ht="15">
      <c r="H28" s="15" t="e">
        <f t="shared" si="3"/>
        <v>#VALUE!</v>
      </c>
      <c r="I28" s="47"/>
      <c r="J28" s="46" t="e">
        <f t="shared" si="4"/>
        <v>#VALUE!</v>
      </c>
      <c r="X28" s="13"/>
      <c r="AT28" s="13"/>
      <c r="AU28" s="22"/>
      <c r="AV28" s="22"/>
      <c r="AW28" s="22"/>
      <c r="AX28" s="22"/>
      <c r="AY28" s="22"/>
      <c r="AZ28" s="22"/>
      <c r="BA28" s="22"/>
      <c r="BB28" s="22"/>
      <c r="BC28" s="15" t="e">
        <f t="shared" si="5"/>
        <v>#VALUE!</v>
      </c>
      <c r="BG28" s="10"/>
      <c r="BI28" t="str">
        <f t="shared" si="31"/>
        <v/>
      </c>
      <c r="BJ28" s="13" t="str">
        <f t="shared" si="32"/>
        <v/>
      </c>
      <c r="BM28" t="str">
        <f t="shared" ca="1" si="6"/>
        <v/>
      </c>
      <c r="BN28" s="16" t="str">
        <f t="shared" si="7"/>
        <v/>
      </c>
      <c r="BO28" s="16" t="str">
        <f t="shared" ca="1" si="0"/>
        <v/>
      </c>
      <c r="BP28" s="16" t="str">
        <f t="shared" ca="1" si="1"/>
        <v/>
      </c>
      <c r="BQ28" s="16" t="str">
        <f t="shared" si="8"/>
        <v/>
      </c>
      <c r="BR28" s="17" t="str">
        <f t="shared" si="9"/>
        <v xml:space="preserve"> </v>
      </c>
      <c r="BS28" s="17" t="str">
        <f t="shared" si="10"/>
        <v xml:space="preserve"> </v>
      </c>
      <c r="BT28" s="17" t="str">
        <f t="shared" si="11"/>
        <v xml:space="preserve"> </v>
      </c>
      <c r="BU28" s="17" t="str">
        <f t="shared" si="12"/>
        <v xml:space="preserve"> </v>
      </c>
      <c r="BV28" s="16" t="str">
        <f t="shared" si="13"/>
        <v/>
      </c>
      <c r="BW28" s="16" t="str">
        <f t="shared" si="2"/>
        <v/>
      </c>
      <c r="BX28" s="16" t="str">
        <f t="shared" si="14"/>
        <v/>
      </c>
      <c r="BY28" s="16" t="str">
        <f t="shared" si="15"/>
        <v/>
      </c>
      <c r="BZ28" s="16" t="str">
        <f t="shared" si="16"/>
        <v/>
      </c>
      <c r="CA28" s="18" t="str">
        <f t="shared" si="17"/>
        <v/>
      </c>
      <c r="CB28" s="18" t="str">
        <f t="shared" si="18"/>
        <v/>
      </c>
      <c r="CC28" s="18" t="str">
        <f t="shared" ca="1" si="19"/>
        <v/>
      </c>
      <c r="CD28" s="18" t="str">
        <f ca="1">IF(D28&lt;&gt;"",IF(ISERROR(VLOOKUP(BD28,'cat lookups'!$I$3:$I$20,1,FALSE)),"",2),"")</f>
        <v/>
      </c>
      <c r="CE28" s="18" t="str">
        <f t="shared" si="20"/>
        <v/>
      </c>
      <c r="CF28" s="18" t="str">
        <f t="shared" si="21"/>
        <v xml:space="preserve"> </v>
      </c>
      <c r="CG28" s="18" t="str">
        <f t="shared" si="22"/>
        <v/>
      </c>
      <c r="CH28" s="18" t="str">
        <f t="shared" si="23"/>
        <v/>
      </c>
      <c r="CI28" s="18" t="str">
        <f t="shared" si="24"/>
        <v/>
      </c>
      <c r="CJ28" s="18" t="str">
        <f t="shared" si="25"/>
        <v/>
      </c>
      <c r="CK28" s="18" t="str">
        <f t="shared" si="26"/>
        <v/>
      </c>
      <c r="CL28" s="18" t="str">
        <f t="shared" si="27"/>
        <v/>
      </c>
      <c r="CM28" s="18" t="str">
        <f t="shared" si="28"/>
        <v xml:space="preserve"> </v>
      </c>
      <c r="CN28" s="18" t="str">
        <f t="shared" si="29"/>
        <v/>
      </c>
      <c r="CO28" s="18" t="str">
        <f t="shared" si="30"/>
        <v/>
      </c>
    </row>
    <row r="29" spans="8:93" ht="15">
      <c r="H29" s="15" t="e">
        <f t="shared" si="3"/>
        <v>#VALUE!</v>
      </c>
      <c r="I29" s="47"/>
      <c r="J29" s="46" t="e">
        <f t="shared" si="4"/>
        <v>#VALUE!</v>
      </c>
      <c r="X29" s="13"/>
      <c r="AT29" s="13"/>
      <c r="AU29" s="22"/>
      <c r="AV29" s="22"/>
      <c r="AW29" s="22"/>
      <c r="AX29" s="22"/>
      <c r="AY29" s="22"/>
      <c r="AZ29" s="22"/>
      <c r="BA29" s="22"/>
      <c r="BB29" s="22"/>
      <c r="BC29" s="15" t="e">
        <f t="shared" si="5"/>
        <v>#VALUE!</v>
      </c>
      <c r="BG29" s="10"/>
      <c r="BI29" t="str">
        <f t="shared" si="31"/>
        <v/>
      </c>
      <c r="BJ29" s="13" t="str">
        <f t="shared" si="32"/>
        <v/>
      </c>
      <c r="BM29" t="str">
        <f t="shared" ca="1" si="6"/>
        <v/>
      </c>
      <c r="BN29" s="16" t="str">
        <f t="shared" si="7"/>
        <v/>
      </c>
      <c r="BO29" s="16" t="str">
        <f t="shared" ca="1" si="0"/>
        <v/>
      </c>
      <c r="BP29" s="16" t="str">
        <f t="shared" ca="1" si="1"/>
        <v/>
      </c>
      <c r="BQ29" s="16" t="str">
        <f t="shared" si="8"/>
        <v/>
      </c>
      <c r="BR29" s="17" t="str">
        <f t="shared" si="9"/>
        <v xml:space="preserve"> </v>
      </c>
      <c r="BS29" s="17" t="str">
        <f t="shared" si="10"/>
        <v xml:space="preserve"> </v>
      </c>
      <c r="BT29" s="17" t="str">
        <f t="shared" si="11"/>
        <v xml:space="preserve"> </v>
      </c>
      <c r="BU29" s="17" t="str">
        <f t="shared" si="12"/>
        <v xml:space="preserve"> </v>
      </c>
      <c r="BV29" s="16" t="str">
        <f t="shared" si="13"/>
        <v/>
      </c>
      <c r="BW29" s="16" t="str">
        <f t="shared" si="2"/>
        <v/>
      </c>
      <c r="BX29" s="16" t="str">
        <f t="shared" si="14"/>
        <v/>
      </c>
      <c r="BY29" s="16" t="str">
        <f t="shared" si="15"/>
        <v/>
      </c>
      <c r="BZ29" s="16" t="str">
        <f t="shared" si="16"/>
        <v/>
      </c>
      <c r="CA29" s="18" t="str">
        <f t="shared" si="17"/>
        <v/>
      </c>
      <c r="CB29" s="18" t="str">
        <f t="shared" si="18"/>
        <v/>
      </c>
      <c r="CC29" s="18" t="str">
        <f t="shared" ca="1" si="19"/>
        <v/>
      </c>
      <c r="CD29" s="18" t="str">
        <f ca="1">IF(D29&lt;&gt;"",IF(ISERROR(VLOOKUP(BD29,'cat lookups'!$I$3:$I$20,1,FALSE)),"",2),"")</f>
        <v/>
      </c>
      <c r="CE29" s="18" t="str">
        <f t="shared" si="20"/>
        <v/>
      </c>
      <c r="CF29" s="18" t="str">
        <f t="shared" si="21"/>
        <v xml:space="preserve"> </v>
      </c>
      <c r="CG29" s="18" t="str">
        <f t="shared" si="22"/>
        <v/>
      </c>
      <c r="CH29" s="18" t="str">
        <f t="shared" si="23"/>
        <v/>
      </c>
      <c r="CI29" s="18" t="str">
        <f t="shared" si="24"/>
        <v/>
      </c>
      <c r="CJ29" s="18" t="str">
        <f t="shared" si="25"/>
        <v/>
      </c>
      <c r="CK29" s="18" t="str">
        <f t="shared" si="26"/>
        <v/>
      </c>
      <c r="CL29" s="18" t="str">
        <f t="shared" si="27"/>
        <v/>
      </c>
      <c r="CM29" s="18" t="str">
        <f t="shared" si="28"/>
        <v xml:space="preserve"> </v>
      </c>
      <c r="CN29" s="18" t="str">
        <f t="shared" si="29"/>
        <v/>
      </c>
      <c r="CO29" s="18" t="str">
        <f t="shared" si="30"/>
        <v/>
      </c>
    </row>
    <row r="30" spans="8:93" ht="15">
      <c r="H30" s="15" t="e">
        <f t="shared" si="3"/>
        <v>#VALUE!</v>
      </c>
      <c r="I30" s="47"/>
      <c r="J30" s="46" t="e">
        <f t="shared" si="4"/>
        <v>#VALUE!</v>
      </c>
      <c r="X30" s="13"/>
      <c r="AT30" s="13"/>
      <c r="AU30" s="22"/>
      <c r="AV30" s="22"/>
      <c r="AW30" s="22"/>
      <c r="AX30" s="22"/>
      <c r="AY30" s="22"/>
      <c r="AZ30" s="22"/>
      <c r="BA30" s="22"/>
      <c r="BB30" s="22"/>
      <c r="BC30" s="15" t="e">
        <f t="shared" si="5"/>
        <v>#VALUE!</v>
      </c>
      <c r="BG30" s="10"/>
      <c r="BI30" t="str">
        <f t="shared" si="31"/>
        <v/>
      </c>
      <c r="BJ30" s="13" t="str">
        <f t="shared" si="32"/>
        <v/>
      </c>
      <c r="BM30" t="str">
        <f t="shared" ca="1" si="6"/>
        <v/>
      </c>
      <c r="BN30" s="16" t="str">
        <f t="shared" si="7"/>
        <v/>
      </c>
      <c r="BO30" s="16" t="str">
        <f t="shared" ca="1" si="0"/>
        <v/>
      </c>
      <c r="BP30" s="16" t="str">
        <f t="shared" ca="1" si="1"/>
        <v/>
      </c>
      <c r="BQ30" s="16" t="str">
        <f t="shared" si="8"/>
        <v/>
      </c>
      <c r="BR30" s="17" t="str">
        <f t="shared" si="9"/>
        <v xml:space="preserve"> </v>
      </c>
      <c r="BS30" s="17" t="str">
        <f t="shared" si="10"/>
        <v xml:space="preserve"> </v>
      </c>
      <c r="BT30" s="17" t="str">
        <f t="shared" si="11"/>
        <v xml:space="preserve"> </v>
      </c>
      <c r="BU30" s="17" t="str">
        <f t="shared" si="12"/>
        <v xml:space="preserve"> </v>
      </c>
      <c r="BV30" s="16" t="str">
        <f t="shared" si="13"/>
        <v/>
      </c>
      <c r="BW30" s="16" t="str">
        <f t="shared" si="2"/>
        <v/>
      </c>
      <c r="BX30" s="16" t="str">
        <f t="shared" si="14"/>
        <v/>
      </c>
      <c r="BY30" s="16" t="str">
        <f t="shared" si="15"/>
        <v/>
      </c>
      <c r="BZ30" s="16" t="str">
        <f t="shared" si="16"/>
        <v/>
      </c>
      <c r="CA30" s="18" t="str">
        <f t="shared" si="17"/>
        <v/>
      </c>
      <c r="CB30" s="18" t="str">
        <f t="shared" si="18"/>
        <v/>
      </c>
      <c r="CC30" s="18" t="str">
        <f t="shared" ca="1" si="19"/>
        <v/>
      </c>
      <c r="CD30" s="18" t="str">
        <f ca="1">IF(D30&lt;&gt;"",IF(ISERROR(VLOOKUP(BD30,'cat lookups'!$I$3:$I$20,1,FALSE)),"",2),"")</f>
        <v/>
      </c>
      <c r="CE30" s="18" t="str">
        <f t="shared" si="20"/>
        <v/>
      </c>
      <c r="CF30" s="18" t="str">
        <f t="shared" si="21"/>
        <v xml:space="preserve"> </v>
      </c>
      <c r="CG30" s="18" t="str">
        <f t="shared" si="22"/>
        <v/>
      </c>
      <c r="CH30" s="18" t="str">
        <f t="shared" si="23"/>
        <v/>
      </c>
      <c r="CI30" s="18" t="str">
        <f t="shared" si="24"/>
        <v/>
      </c>
      <c r="CJ30" s="18" t="str">
        <f t="shared" si="25"/>
        <v/>
      </c>
      <c r="CK30" s="18" t="str">
        <f t="shared" si="26"/>
        <v/>
      </c>
      <c r="CL30" s="18" t="str">
        <f t="shared" si="27"/>
        <v/>
      </c>
      <c r="CM30" s="18" t="str">
        <f t="shared" si="28"/>
        <v xml:space="preserve"> </v>
      </c>
      <c r="CN30" s="18" t="str">
        <f t="shared" si="29"/>
        <v/>
      </c>
      <c r="CO30" s="18" t="str">
        <f t="shared" si="30"/>
        <v/>
      </c>
    </row>
    <row r="31" spans="8:93" ht="15">
      <c r="H31" s="15" t="e">
        <f t="shared" si="3"/>
        <v>#VALUE!</v>
      </c>
      <c r="I31" s="47"/>
      <c r="J31" s="46" t="e">
        <f t="shared" si="4"/>
        <v>#VALUE!</v>
      </c>
      <c r="X31" s="13"/>
      <c r="AT31" s="13"/>
      <c r="AU31" s="22"/>
      <c r="AV31" s="22"/>
      <c r="AW31" s="22"/>
      <c r="AX31" s="22"/>
      <c r="AY31" s="22"/>
      <c r="AZ31" s="22"/>
      <c r="BA31" s="22"/>
      <c r="BB31" s="22"/>
      <c r="BC31" s="15" t="e">
        <f t="shared" si="5"/>
        <v>#VALUE!</v>
      </c>
      <c r="BG31" s="10"/>
      <c r="BI31" t="str">
        <f t="shared" si="31"/>
        <v/>
      </c>
      <c r="BJ31" s="13" t="str">
        <f t="shared" si="32"/>
        <v/>
      </c>
      <c r="BM31" t="str">
        <f t="shared" ca="1" si="6"/>
        <v/>
      </c>
      <c r="BN31" s="16" t="str">
        <f t="shared" si="7"/>
        <v/>
      </c>
      <c r="BO31" s="16" t="str">
        <f t="shared" ca="1" si="0"/>
        <v/>
      </c>
      <c r="BP31" s="16" t="str">
        <f t="shared" ca="1" si="1"/>
        <v/>
      </c>
      <c r="BQ31" s="16" t="str">
        <f t="shared" si="8"/>
        <v/>
      </c>
      <c r="BR31" s="17" t="str">
        <f t="shared" si="9"/>
        <v xml:space="preserve"> </v>
      </c>
      <c r="BS31" s="17" t="str">
        <f t="shared" si="10"/>
        <v xml:space="preserve"> </v>
      </c>
      <c r="BT31" s="17" t="str">
        <f t="shared" si="11"/>
        <v xml:space="preserve"> </v>
      </c>
      <c r="BU31" s="17" t="str">
        <f t="shared" si="12"/>
        <v xml:space="preserve"> </v>
      </c>
      <c r="BV31" s="16" t="str">
        <f t="shared" si="13"/>
        <v/>
      </c>
      <c r="BW31" s="16" t="str">
        <f t="shared" si="2"/>
        <v/>
      </c>
      <c r="BX31" s="16" t="str">
        <f t="shared" si="14"/>
        <v/>
      </c>
      <c r="BY31" s="16" t="str">
        <f t="shared" si="15"/>
        <v/>
      </c>
      <c r="BZ31" s="16" t="str">
        <f t="shared" si="16"/>
        <v/>
      </c>
      <c r="CA31" s="18" t="str">
        <f t="shared" si="17"/>
        <v/>
      </c>
      <c r="CB31" s="18" t="str">
        <f t="shared" si="18"/>
        <v/>
      </c>
      <c r="CC31" s="18" t="str">
        <f t="shared" ca="1" si="19"/>
        <v/>
      </c>
      <c r="CD31" s="18" t="str">
        <f ca="1">IF(D31&lt;&gt;"",IF(ISERROR(VLOOKUP(BD31,'cat lookups'!$I$3:$I$20,1,FALSE)),"",2),"")</f>
        <v/>
      </c>
      <c r="CE31" s="18" t="str">
        <f t="shared" si="20"/>
        <v/>
      </c>
      <c r="CF31" s="18" t="str">
        <f t="shared" si="21"/>
        <v xml:space="preserve"> </v>
      </c>
      <c r="CG31" s="18" t="str">
        <f t="shared" si="22"/>
        <v/>
      </c>
      <c r="CH31" s="18" t="str">
        <f t="shared" si="23"/>
        <v/>
      </c>
      <c r="CI31" s="18" t="str">
        <f t="shared" si="24"/>
        <v/>
      </c>
      <c r="CJ31" s="18" t="str">
        <f t="shared" si="25"/>
        <v/>
      </c>
      <c r="CK31" s="18" t="str">
        <f t="shared" si="26"/>
        <v/>
      </c>
      <c r="CL31" s="18" t="str">
        <f t="shared" si="27"/>
        <v/>
      </c>
      <c r="CM31" s="18" t="str">
        <f t="shared" si="28"/>
        <v xml:space="preserve"> </v>
      </c>
      <c r="CN31" s="18" t="str">
        <f t="shared" si="29"/>
        <v/>
      </c>
      <c r="CO31" s="18" t="str">
        <f t="shared" si="30"/>
        <v/>
      </c>
    </row>
    <row r="32" spans="8:93" ht="15">
      <c r="H32" s="15" t="e">
        <f t="shared" si="3"/>
        <v>#VALUE!</v>
      </c>
      <c r="I32" s="47"/>
      <c r="J32" s="46" t="e">
        <f t="shared" si="4"/>
        <v>#VALUE!</v>
      </c>
      <c r="X32" s="13"/>
      <c r="AT32" s="13"/>
      <c r="AU32" s="22"/>
      <c r="AV32" s="22"/>
      <c r="AW32" s="22"/>
      <c r="AX32" s="22"/>
      <c r="AY32" s="22"/>
      <c r="AZ32" s="22"/>
      <c r="BA32" s="22"/>
      <c r="BB32" s="22"/>
      <c r="BC32" s="15" t="e">
        <f t="shared" si="5"/>
        <v>#VALUE!</v>
      </c>
      <c r="BG32" s="10"/>
      <c r="BI32" t="str">
        <f t="shared" si="31"/>
        <v/>
      </c>
      <c r="BJ32" s="13" t="str">
        <f t="shared" si="32"/>
        <v/>
      </c>
      <c r="BM32" t="str">
        <f t="shared" ca="1" si="6"/>
        <v/>
      </c>
      <c r="BN32" s="16" t="str">
        <f t="shared" si="7"/>
        <v/>
      </c>
      <c r="BO32" s="16" t="str">
        <f t="shared" ca="1" si="0"/>
        <v/>
      </c>
      <c r="BP32" s="16" t="str">
        <f t="shared" ca="1" si="1"/>
        <v/>
      </c>
      <c r="BQ32" s="16" t="str">
        <f t="shared" si="8"/>
        <v/>
      </c>
      <c r="BR32" s="17" t="str">
        <f t="shared" si="9"/>
        <v xml:space="preserve"> </v>
      </c>
      <c r="BS32" s="17" t="str">
        <f t="shared" si="10"/>
        <v xml:space="preserve"> </v>
      </c>
      <c r="BT32" s="17" t="str">
        <f t="shared" si="11"/>
        <v xml:space="preserve"> </v>
      </c>
      <c r="BU32" s="17" t="str">
        <f t="shared" si="12"/>
        <v xml:space="preserve"> </v>
      </c>
      <c r="BV32" s="16" t="str">
        <f t="shared" si="13"/>
        <v/>
      </c>
      <c r="BW32" s="16" t="str">
        <f t="shared" si="2"/>
        <v/>
      </c>
      <c r="BX32" s="16" t="str">
        <f t="shared" si="14"/>
        <v/>
      </c>
      <c r="BY32" s="16" t="str">
        <f t="shared" si="15"/>
        <v/>
      </c>
      <c r="BZ32" s="16" t="str">
        <f t="shared" si="16"/>
        <v/>
      </c>
      <c r="CA32" s="18" t="str">
        <f t="shared" si="17"/>
        <v/>
      </c>
      <c r="CB32" s="18" t="str">
        <f t="shared" si="18"/>
        <v/>
      </c>
      <c r="CC32" s="18" t="str">
        <f t="shared" ca="1" si="19"/>
        <v/>
      </c>
      <c r="CD32" s="18" t="str">
        <f ca="1">IF(D32&lt;&gt;"",IF(ISERROR(VLOOKUP(BD32,'cat lookups'!$I$3:$I$20,1,FALSE)),"",2),"")</f>
        <v/>
      </c>
      <c r="CE32" s="18" t="str">
        <f t="shared" si="20"/>
        <v/>
      </c>
      <c r="CF32" s="18" t="str">
        <f t="shared" si="21"/>
        <v xml:space="preserve"> </v>
      </c>
      <c r="CG32" s="18" t="str">
        <f t="shared" si="22"/>
        <v/>
      </c>
      <c r="CH32" s="18" t="str">
        <f t="shared" si="23"/>
        <v/>
      </c>
      <c r="CI32" s="18" t="str">
        <f t="shared" si="24"/>
        <v/>
      </c>
      <c r="CJ32" s="18" t="str">
        <f t="shared" si="25"/>
        <v/>
      </c>
      <c r="CK32" s="18" t="str">
        <f t="shared" si="26"/>
        <v/>
      </c>
      <c r="CL32" s="18" t="str">
        <f t="shared" si="27"/>
        <v/>
      </c>
      <c r="CM32" s="18" t="str">
        <f t="shared" si="28"/>
        <v xml:space="preserve"> </v>
      </c>
      <c r="CN32" s="18" t="str">
        <f t="shared" si="29"/>
        <v/>
      </c>
      <c r="CO32" s="18" t="str">
        <f t="shared" si="30"/>
        <v/>
      </c>
    </row>
    <row r="33" spans="8:93" ht="15">
      <c r="H33" s="15" t="e">
        <f t="shared" si="3"/>
        <v>#VALUE!</v>
      </c>
      <c r="I33" s="47"/>
      <c r="J33" s="46" t="e">
        <f t="shared" si="4"/>
        <v>#VALUE!</v>
      </c>
      <c r="X33" s="13"/>
      <c r="AT33" s="13"/>
      <c r="AU33" s="22"/>
      <c r="AV33" s="22"/>
      <c r="AW33" s="22"/>
      <c r="AX33" s="22"/>
      <c r="AY33" s="22"/>
      <c r="AZ33" s="22"/>
      <c r="BA33" s="22"/>
      <c r="BB33" s="22"/>
      <c r="BC33" s="15" t="e">
        <f t="shared" si="5"/>
        <v>#VALUE!</v>
      </c>
      <c r="BG33" s="10"/>
      <c r="BI33" t="str">
        <f t="shared" si="31"/>
        <v/>
      </c>
      <c r="BJ33" s="13" t="str">
        <f t="shared" si="32"/>
        <v/>
      </c>
      <c r="BM33" t="str">
        <f t="shared" ca="1" si="6"/>
        <v/>
      </c>
      <c r="BN33" s="16" t="str">
        <f t="shared" si="7"/>
        <v/>
      </c>
      <c r="BO33" s="16" t="str">
        <f t="shared" ca="1" si="0"/>
        <v/>
      </c>
      <c r="BP33" s="16" t="str">
        <f t="shared" ca="1" si="1"/>
        <v/>
      </c>
      <c r="BQ33" s="16" t="str">
        <f t="shared" si="8"/>
        <v/>
      </c>
      <c r="BR33" s="17" t="str">
        <f t="shared" si="9"/>
        <v xml:space="preserve"> </v>
      </c>
      <c r="BS33" s="17" t="str">
        <f t="shared" si="10"/>
        <v xml:space="preserve"> </v>
      </c>
      <c r="BT33" s="17" t="str">
        <f t="shared" si="11"/>
        <v xml:space="preserve"> </v>
      </c>
      <c r="BU33" s="17" t="str">
        <f t="shared" si="12"/>
        <v xml:space="preserve"> </v>
      </c>
      <c r="BV33" s="16" t="str">
        <f t="shared" si="13"/>
        <v/>
      </c>
      <c r="BW33" s="16" t="str">
        <f t="shared" si="2"/>
        <v/>
      </c>
      <c r="BX33" s="16" t="str">
        <f t="shared" si="14"/>
        <v/>
      </c>
      <c r="BY33" s="16" t="str">
        <f t="shared" si="15"/>
        <v/>
      </c>
      <c r="BZ33" s="16" t="str">
        <f t="shared" si="16"/>
        <v/>
      </c>
      <c r="CA33" s="18" t="str">
        <f t="shared" si="17"/>
        <v/>
      </c>
      <c r="CB33" s="18" t="str">
        <f t="shared" si="18"/>
        <v/>
      </c>
      <c r="CC33" s="18" t="str">
        <f t="shared" ca="1" si="19"/>
        <v/>
      </c>
      <c r="CD33" s="18" t="str">
        <f ca="1">IF(D33&lt;&gt;"",IF(ISERROR(VLOOKUP(BD33,'cat lookups'!$I$3:$I$20,1,FALSE)),"",2),"")</f>
        <v/>
      </c>
      <c r="CE33" s="18" t="str">
        <f t="shared" si="20"/>
        <v/>
      </c>
      <c r="CF33" s="18" t="str">
        <f t="shared" si="21"/>
        <v xml:space="preserve"> </v>
      </c>
      <c r="CG33" s="18" t="str">
        <f t="shared" si="22"/>
        <v/>
      </c>
      <c r="CH33" s="18" t="str">
        <f t="shared" si="23"/>
        <v/>
      </c>
      <c r="CI33" s="18" t="str">
        <f t="shared" si="24"/>
        <v/>
      </c>
      <c r="CJ33" s="18" t="str">
        <f t="shared" si="25"/>
        <v/>
      </c>
      <c r="CK33" s="18" t="str">
        <f t="shared" si="26"/>
        <v/>
      </c>
      <c r="CL33" s="18" t="str">
        <f t="shared" si="27"/>
        <v/>
      </c>
      <c r="CM33" s="18" t="str">
        <f t="shared" si="28"/>
        <v xml:space="preserve"> </v>
      </c>
      <c r="CN33" s="18" t="str">
        <f t="shared" si="29"/>
        <v/>
      </c>
      <c r="CO33" s="18" t="str">
        <f t="shared" si="30"/>
        <v/>
      </c>
    </row>
    <row r="34" spans="8:93" ht="15">
      <c r="H34" s="15" t="e">
        <f t="shared" si="3"/>
        <v>#VALUE!</v>
      </c>
      <c r="I34" s="47"/>
      <c r="J34" s="46" t="e">
        <f t="shared" si="4"/>
        <v>#VALUE!</v>
      </c>
      <c r="X34" s="13"/>
      <c r="AT34" s="13"/>
      <c r="AU34" s="22"/>
      <c r="AV34" s="22"/>
      <c r="AW34" s="22"/>
      <c r="AX34" s="22"/>
      <c r="AY34" s="22"/>
      <c r="AZ34" s="22"/>
      <c r="BA34" s="22"/>
      <c r="BB34" s="22"/>
      <c r="BC34" s="15" t="e">
        <f t="shared" si="5"/>
        <v>#VALUE!</v>
      </c>
      <c r="BG34" s="10"/>
      <c r="BI34" t="str">
        <f t="shared" si="31"/>
        <v/>
      </c>
      <c r="BJ34" s="13" t="str">
        <f t="shared" si="32"/>
        <v/>
      </c>
      <c r="BM34" t="str">
        <f t="shared" ca="1" si="6"/>
        <v/>
      </c>
      <c r="BN34" s="16" t="str">
        <f t="shared" si="7"/>
        <v/>
      </c>
      <c r="BO34" s="16" t="str">
        <f t="shared" ca="1" si="0"/>
        <v/>
      </c>
      <c r="BP34" s="16" t="str">
        <f t="shared" ca="1" si="1"/>
        <v/>
      </c>
      <c r="BQ34" s="16" t="str">
        <f t="shared" si="8"/>
        <v/>
      </c>
      <c r="BR34" s="17" t="str">
        <f t="shared" si="9"/>
        <v xml:space="preserve"> </v>
      </c>
      <c r="BS34" s="17" t="str">
        <f t="shared" si="10"/>
        <v xml:space="preserve"> </v>
      </c>
      <c r="BT34" s="17" t="str">
        <f t="shared" si="11"/>
        <v xml:space="preserve"> </v>
      </c>
      <c r="BU34" s="17" t="str">
        <f t="shared" si="12"/>
        <v xml:space="preserve"> </v>
      </c>
      <c r="BV34" s="16" t="str">
        <f t="shared" si="13"/>
        <v/>
      </c>
      <c r="BW34" s="16" t="str">
        <f t="shared" si="2"/>
        <v/>
      </c>
      <c r="BX34" s="16" t="str">
        <f t="shared" si="14"/>
        <v/>
      </c>
      <c r="BY34" s="16" t="str">
        <f t="shared" si="15"/>
        <v/>
      </c>
      <c r="BZ34" s="16" t="str">
        <f t="shared" si="16"/>
        <v/>
      </c>
      <c r="CA34" s="18" t="str">
        <f t="shared" si="17"/>
        <v/>
      </c>
      <c r="CB34" s="18" t="str">
        <f t="shared" si="18"/>
        <v/>
      </c>
      <c r="CC34" s="18" t="str">
        <f t="shared" ca="1" si="19"/>
        <v/>
      </c>
      <c r="CD34" s="18" t="str">
        <f ca="1">IF(D34&lt;&gt;"",IF(ISERROR(VLOOKUP(BD34,'cat lookups'!$I$3:$I$20,1,FALSE)),"",2),"")</f>
        <v/>
      </c>
      <c r="CE34" s="18" t="str">
        <f t="shared" si="20"/>
        <v/>
      </c>
      <c r="CF34" s="18" t="str">
        <f t="shared" si="21"/>
        <v xml:space="preserve"> </v>
      </c>
      <c r="CG34" s="18" t="str">
        <f t="shared" si="22"/>
        <v/>
      </c>
      <c r="CH34" s="18" t="str">
        <f t="shared" si="23"/>
        <v/>
      </c>
      <c r="CI34" s="18" t="str">
        <f t="shared" si="24"/>
        <v/>
      </c>
      <c r="CJ34" s="18" t="str">
        <f t="shared" si="25"/>
        <v/>
      </c>
      <c r="CK34" s="18" t="str">
        <f t="shared" si="26"/>
        <v/>
      </c>
      <c r="CL34" s="18" t="str">
        <f t="shared" si="27"/>
        <v/>
      </c>
      <c r="CM34" s="18" t="str">
        <f t="shared" si="28"/>
        <v xml:space="preserve"> </v>
      </c>
      <c r="CN34" s="18" t="str">
        <f t="shared" si="29"/>
        <v/>
      </c>
      <c r="CO34" s="18" t="str">
        <f t="shared" si="30"/>
        <v/>
      </c>
    </row>
    <row r="35" spans="8:93" ht="15">
      <c r="H35" s="15" t="e">
        <f t="shared" si="3"/>
        <v>#VALUE!</v>
      </c>
      <c r="I35" s="47"/>
      <c r="J35" s="46" t="e">
        <f t="shared" si="4"/>
        <v>#VALUE!</v>
      </c>
      <c r="X35" s="13"/>
      <c r="AT35" s="13"/>
      <c r="AU35" s="22"/>
      <c r="AV35" s="22"/>
      <c r="AW35" s="22"/>
      <c r="AX35" s="22"/>
      <c r="AY35" s="22"/>
      <c r="AZ35" s="22"/>
      <c r="BA35" s="22"/>
      <c r="BB35" s="22"/>
      <c r="BC35" s="15" t="e">
        <f t="shared" si="5"/>
        <v>#VALUE!</v>
      </c>
      <c r="BG35" s="10"/>
      <c r="BI35" t="str">
        <f t="shared" si="31"/>
        <v/>
      </c>
      <c r="BJ35" s="13" t="str">
        <f t="shared" si="32"/>
        <v/>
      </c>
      <c r="BM35" t="str">
        <f t="shared" ca="1" si="6"/>
        <v/>
      </c>
      <c r="BN35" s="16" t="str">
        <f t="shared" si="7"/>
        <v/>
      </c>
      <c r="BO35" s="16" t="str">
        <f t="shared" ca="1" si="0"/>
        <v/>
      </c>
      <c r="BP35" s="16" t="str">
        <f t="shared" ca="1" si="1"/>
        <v/>
      </c>
      <c r="BQ35" s="16" t="str">
        <f t="shared" si="8"/>
        <v/>
      </c>
      <c r="BR35" s="17" t="str">
        <f t="shared" si="9"/>
        <v xml:space="preserve"> </v>
      </c>
      <c r="BS35" s="17" t="str">
        <f t="shared" si="10"/>
        <v xml:space="preserve"> </v>
      </c>
      <c r="BT35" s="17" t="str">
        <f t="shared" si="11"/>
        <v xml:space="preserve"> </v>
      </c>
      <c r="BU35" s="17" t="str">
        <f t="shared" si="12"/>
        <v xml:space="preserve"> </v>
      </c>
      <c r="BV35" s="16" t="str">
        <f t="shared" si="13"/>
        <v/>
      </c>
      <c r="BW35" s="16" t="str">
        <f t="shared" si="2"/>
        <v/>
      </c>
      <c r="BX35" s="16" t="str">
        <f t="shared" si="14"/>
        <v/>
      </c>
      <c r="BY35" s="16" t="str">
        <f t="shared" si="15"/>
        <v/>
      </c>
      <c r="BZ35" s="16" t="str">
        <f t="shared" si="16"/>
        <v/>
      </c>
      <c r="CA35" s="18" t="str">
        <f t="shared" si="17"/>
        <v/>
      </c>
      <c r="CB35" s="18" t="str">
        <f t="shared" si="18"/>
        <v/>
      </c>
      <c r="CC35" s="18" t="str">
        <f t="shared" ca="1" si="19"/>
        <v/>
      </c>
      <c r="CD35" s="18" t="str">
        <f ca="1">IF(D35&lt;&gt;"",IF(ISERROR(VLOOKUP(BD35,'cat lookups'!$I$3:$I$20,1,FALSE)),"",2),"")</f>
        <v/>
      </c>
      <c r="CE35" s="18" t="str">
        <f t="shared" si="20"/>
        <v/>
      </c>
      <c r="CF35" s="18" t="str">
        <f t="shared" si="21"/>
        <v xml:space="preserve"> </v>
      </c>
      <c r="CG35" s="18" t="str">
        <f t="shared" si="22"/>
        <v/>
      </c>
      <c r="CH35" s="18" t="str">
        <f t="shared" si="23"/>
        <v/>
      </c>
      <c r="CI35" s="18" t="str">
        <f t="shared" si="24"/>
        <v/>
      </c>
      <c r="CJ35" s="18" t="str">
        <f t="shared" si="25"/>
        <v/>
      </c>
      <c r="CK35" s="18" t="str">
        <f t="shared" si="26"/>
        <v/>
      </c>
      <c r="CL35" s="18" t="str">
        <f t="shared" si="27"/>
        <v/>
      </c>
      <c r="CM35" s="18" t="str">
        <f t="shared" si="28"/>
        <v xml:space="preserve"> </v>
      </c>
      <c r="CN35" s="18" t="str">
        <f t="shared" si="29"/>
        <v/>
      </c>
      <c r="CO35" s="18" t="str">
        <f t="shared" si="30"/>
        <v/>
      </c>
    </row>
    <row r="36" spans="8:93" ht="15">
      <c r="H36" s="15" t="e">
        <f t="shared" si="3"/>
        <v>#VALUE!</v>
      </c>
      <c r="I36" s="47"/>
      <c r="J36" s="46" t="e">
        <f t="shared" si="4"/>
        <v>#VALUE!</v>
      </c>
      <c r="X36" s="13"/>
      <c r="AT36" s="13"/>
      <c r="AU36" s="22"/>
      <c r="AV36" s="22"/>
      <c r="AW36" s="22"/>
      <c r="AX36" s="22"/>
      <c r="AY36" s="22"/>
      <c r="AZ36" s="22"/>
      <c r="BA36" s="22"/>
      <c r="BB36" s="22"/>
      <c r="BC36" s="15" t="e">
        <f t="shared" si="5"/>
        <v>#VALUE!</v>
      </c>
      <c r="BG36" s="10"/>
      <c r="BI36" t="str">
        <f t="shared" si="31"/>
        <v/>
      </c>
      <c r="BJ36" s="13" t="str">
        <f t="shared" si="32"/>
        <v/>
      </c>
      <c r="BM36" t="str">
        <f t="shared" ca="1" si="6"/>
        <v/>
      </c>
      <c r="BN36" s="16" t="str">
        <f t="shared" si="7"/>
        <v/>
      </c>
      <c r="BO36" s="16" t="str">
        <f t="shared" ref="BO36:BO67" ca="1" si="33">IF(D36&lt;&gt;"",(VLOOKUP(Y36,Categories,2,FALSE)),"")</f>
        <v/>
      </c>
      <c r="BP36" s="16" t="str">
        <f t="shared" ref="BP36:BP67" ca="1" si="34">IF(D36&lt;&gt;"",(VLOOKUP(Z36,Subcategories,2,FALSE)),"")</f>
        <v/>
      </c>
      <c r="BQ36" s="16" t="str">
        <f t="shared" si="8"/>
        <v/>
      </c>
      <c r="BR36" s="17" t="str">
        <f t="shared" si="9"/>
        <v xml:space="preserve"> </v>
      </c>
      <c r="BS36" s="17" t="str">
        <f t="shared" si="10"/>
        <v xml:space="preserve"> </v>
      </c>
      <c r="BT36" s="17" t="str">
        <f t="shared" si="11"/>
        <v xml:space="preserve"> </v>
      </c>
      <c r="BU36" s="17" t="str">
        <f t="shared" si="12"/>
        <v xml:space="preserve"> </v>
      </c>
      <c r="BV36" s="16" t="str">
        <f t="shared" si="13"/>
        <v/>
      </c>
      <c r="BW36" s="16" t="str">
        <f t="shared" ref="BW36:BW67" si="35">IF(D36&lt;&gt;"",IF(AR36="Y","Energy Star",""),"")</f>
        <v/>
      </c>
      <c r="BX36" s="16" t="str">
        <f t="shared" si="14"/>
        <v/>
      </c>
      <c r="BY36" s="16" t="str">
        <f t="shared" si="15"/>
        <v/>
      </c>
      <c r="BZ36" s="16" t="str">
        <f t="shared" si="16"/>
        <v/>
      </c>
      <c r="CA36" s="18" t="str">
        <f t="shared" si="17"/>
        <v/>
      </c>
      <c r="CB36" s="18" t="str">
        <f t="shared" si="18"/>
        <v/>
      </c>
      <c r="CC36" s="18" t="str">
        <f t="shared" ca="1" si="19"/>
        <v/>
      </c>
      <c r="CD36" s="18" t="str">
        <f ca="1">IF(D36&lt;&gt;"",IF(ISERROR(VLOOKUP(BD36,'cat lookups'!$I$3:$I$20,1,FALSE)),"",2),"")</f>
        <v/>
      </c>
      <c r="CE36" s="18" t="str">
        <f t="shared" si="20"/>
        <v/>
      </c>
      <c r="CF36" s="18" t="str">
        <f t="shared" si="21"/>
        <v xml:space="preserve"> </v>
      </c>
      <c r="CG36" s="18" t="str">
        <f t="shared" si="22"/>
        <v/>
      </c>
      <c r="CH36" s="18" t="str">
        <f t="shared" si="23"/>
        <v/>
      </c>
      <c r="CI36" s="18" t="str">
        <f t="shared" si="24"/>
        <v/>
      </c>
      <c r="CJ36" s="18" t="str">
        <f t="shared" si="25"/>
        <v/>
      </c>
      <c r="CK36" s="18" t="str">
        <f t="shared" si="26"/>
        <v/>
      </c>
      <c r="CL36" s="18" t="str">
        <f t="shared" si="27"/>
        <v/>
      </c>
      <c r="CM36" s="18" t="str">
        <f t="shared" si="28"/>
        <v xml:space="preserve"> </v>
      </c>
      <c r="CN36" s="18" t="str">
        <f t="shared" si="29"/>
        <v/>
      </c>
      <c r="CO36" s="18" t="str">
        <f t="shared" si="30"/>
        <v/>
      </c>
    </row>
    <row r="37" spans="8:93" ht="15">
      <c r="H37" s="15" t="e">
        <f t="shared" si="3"/>
        <v>#VALUE!</v>
      </c>
      <c r="I37" s="47"/>
      <c r="J37" s="46" t="e">
        <f t="shared" si="4"/>
        <v>#VALUE!</v>
      </c>
      <c r="X37" s="13"/>
      <c r="AT37" s="13"/>
      <c r="AU37" s="22"/>
      <c r="AV37" s="22"/>
      <c r="AW37" s="22"/>
      <c r="AX37" s="22"/>
      <c r="AY37" s="22"/>
      <c r="AZ37" s="22"/>
      <c r="BA37" s="22"/>
      <c r="BB37" s="22"/>
      <c r="BC37" s="15" t="e">
        <f t="shared" si="5"/>
        <v>#VALUE!</v>
      </c>
      <c r="BG37" s="10"/>
      <c r="BI37" t="str">
        <f t="shared" si="31"/>
        <v/>
      </c>
      <c r="BJ37" s="13" t="str">
        <f t="shared" si="32"/>
        <v/>
      </c>
      <c r="BM37" t="str">
        <f t="shared" ca="1" si="6"/>
        <v/>
      </c>
      <c r="BN37" s="16" t="str">
        <f t="shared" si="7"/>
        <v/>
      </c>
      <c r="BO37" s="16" t="str">
        <f t="shared" ca="1" si="33"/>
        <v/>
      </c>
      <c r="BP37" s="16" t="str">
        <f t="shared" ca="1" si="34"/>
        <v/>
      </c>
      <c r="BQ37" s="16" t="str">
        <f t="shared" si="8"/>
        <v/>
      </c>
      <c r="BR37" s="17" t="str">
        <f t="shared" si="9"/>
        <v xml:space="preserve"> </v>
      </c>
      <c r="BS37" s="17" t="str">
        <f t="shared" si="10"/>
        <v xml:space="preserve"> </v>
      </c>
      <c r="BT37" s="17" t="str">
        <f t="shared" si="11"/>
        <v xml:space="preserve"> </v>
      </c>
      <c r="BU37" s="17" t="str">
        <f t="shared" si="12"/>
        <v xml:space="preserve"> </v>
      </c>
      <c r="BV37" s="16" t="str">
        <f t="shared" si="13"/>
        <v/>
      </c>
      <c r="BW37" s="16" t="str">
        <f t="shared" si="35"/>
        <v/>
      </c>
      <c r="BX37" s="16" t="str">
        <f t="shared" si="14"/>
        <v/>
      </c>
      <c r="BY37" s="16" t="str">
        <f t="shared" si="15"/>
        <v/>
      </c>
      <c r="BZ37" s="16" t="str">
        <f t="shared" si="16"/>
        <v/>
      </c>
      <c r="CA37" s="18" t="str">
        <f t="shared" si="17"/>
        <v/>
      </c>
      <c r="CB37" s="18" t="str">
        <f t="shared" si="18"/>
        <v/>
      </c>
      <c r="CC37" s="18" t="str">
        <f t="shared" ca="1" si="19"/>
        <v/>
      </c>
      <c r="CD37" s="18" t="str">
        <f ca="1">IF(D37&lt;&gt;"",IF(ISERROR(VLOOKUP(BD37,'cat lookups'!$I$3:$I$20,1,FALSE)),"",2),"")</f>
        <v/>
      </c>
      <c r="CE37" s="18" t="str">
        <f t="shared" si="20"/>
        <v/>
      </c>
      <c r="CF37" s="18" t="str">
        <f t="shared" si="21"/>
        <v xml:space="preserve"> </v>
      </c>
      <c r="CG37" s="18" t="str">
        <f t="shared" si="22"/>
        <v/>
      </c>
      <c r="CH37" s="18" t="str">
        <f t="shared" si="23"/>
        <v/>
      </c>
      <c r="CI37" s="18" t="str">
        <f t="shared" si="24"/>
        <v/>
      </c>
      <c r="CJ37" s="18" t="str">
        <f t="shared" si="25"/>
        <v/>
      </c>
      <c r="CK37" s="18" t="str">
        <f t="shared" si="26"/>
        <v/>
      </c>
      <c r="CL37" s="18" t="str">
        <f t="shared" si="27"/>
        <v/>
      </c>
      <c r="CM37" s="18" t="str">
        <f t="shared" si="28"/>
        <v xml:space="preserve"> </v>
      </c>
      <c r="CN37" s="18" t="str">
        <f t="shared" si="29"/>
        <v/>
      </c>
      <c r="CO37" s="18" t="str">
        <f t="shared" si="30"/>
        <v/>
      </c>
    </row>
    <row r="38" spans="8:93" ht="15">
      <c r="H38" s="15" t="e">
        <f t="shared" si="3"/>
        <v>#VALUE!</v>
      </c>
      <c r="I38" s="47"/>
      <c r="J38" s="46" t="e">
        <f t="shared" si="4"/>
        <v>#VALUE!</v>
      </c>
      <c r="X38" s="13"/>
      <c r="AT38" s="13"/>
      <c r="AU38" s="22"/>
      <c r="AV38" s="22"/>
      <c r="AW38" s="22"/>
      <c r="AX38" s="22"/>
      <c r="AY38" s="22"/>
      <c r="AZ38" s="22"/>
      <c r="BA38" s="22"/>
      <c r="BB38" s="22"/>
      <c r="BC38" s="15" t="e">
        <f t="shared" si="5"/>
        <v>#VALUE!</v>
      </c>
      <c r="BG38" s="10"/>
      <c r="BI38" t="str">
        <f t="shared" si="31"/>
        <v/>
      </c>
      <c r="BJ38" s="13" t="str">
        <f t="shared" si="32"/>
        <v/>
      </c>
      <c r="BM38" t="str">
        <f t="shared" ca="1" si="6"/>
        <v/>
      </c>
      <c r="BN38" s="16" t="str">
        <f t="shared" si="7"/>
        <v/>
      </c>
      <c r="BO38" s="16" t="str">
        <f t="shared" ca="1" si="33"/>
        <v/>
      </c>
      <c r="BP38" s="16" t="str">
        <f t="shared" ca="1" si="34"/>
        <v/>
      </c>
      <c r="BQ38" s="16" t="str">
        <f t="shared" si="8"/>
        <v/>
      </c>
      <c r="BR38" s="17" t="str">
        <f t="shared" si="9"/>
        <v xml:space="preserve"> </v>
      </c>
      <c r="BS38" s="17" t="str">
        <f t="shared" si="10"/>
        <v xml:space="preserve"> </v>
      </c>
      <c r="BT38" s="17" t="str">
        <f t="shared" si="11"/>
        <v xml:space="preserve"> </v>
      </c>
      <c r="BU38" s="17" t="str">
        <f t="shared" si="12"/>
        <v xml:space="preserve"> </v>
      </c>
      <c r="BV38" s="16" t="str">
        <f t="shared" si="13"/>
        <v/>
      </c>
      <c r="BW38" s="16" t="str">
        <f t="shared" si="35"/>
        <v/>
      </c>
      <c r="BX38" s="16" t="str">
        <f t="shared" si="14"/>
        <v/>
      </c>
      <c r="BY38" s="16" t="str">
        <f t="shared" si="15"/>
        <v/>
      </c>
      <c r="BZ38" s="16" t="str">
        <f t="shared" si="16"/>
        <v/>
      </c>
      <c r="CA38" s="18" t="str">
        <f t="shared" si="17"/>
        <v/>
      </c>
      <c r="CB38" s="18" t="str">
        <f t="shared" si="18"/>
        <v/>
      </c>
      <c r="CC38" s="18" t="str">
        <f t="shared" ca="1" si="19"/>
        <v/>
      </c>
      <c r="CD38" s="18" t="str">
        <f ca="1">IF(D38&lt;&gt;"",IF(ISERROR(VLOOKUP(BD38,'cat lookups'!$I$3:$I$20,1,FALSE)),"",2),"")</f>
        <v/>
      </c>
      <c r="CE38" s="18" t="str">
        <f t="shared" si="20"/>
        <v/>
      </c>
      <c r="CF38" s="18" t="str">
        <f t="shared" si="21"/>
        <v xml:space="preserve"> </v>
      </c>
      <c r="CG38" s="18" t="str">
        <f t="shared" si="22"/>
        <v/>
      </c>
      <c r="CH38" s="18" t="str">
        <f t="shared" si="23"/>
        <v/>
      </c>
      <c r="CI38" s="18" t="str">
        <f t="shared" si="24"/>
        <v/>
      </c>
      <c r="CJ38" s="18" t="str">
        <f t="shared" si="25"/>
        <v/>
      </c>
      <c r="CK38" s="18" t="str">
        <f t="shared" si="26"/>
        <v/>
      </c>
      <c r="CL38" s="18" t="str">
        <f t="shared" si="27"/>
        <v/>
      </c>
      <c r="CM38" s="18" t="str">
        <f t="shared" si="28"/>
        <v xml:space="preserve"> </v>
      </c>
      <c r="CN38" s="18" t="str">
        <f t="shared" si="29"/>
        <v/>
      </c>
      <c r="CO38" s="18" t="str">
        <f t="shared" si="30"/>
        <v/>
      </c>
    </row>
    <row r="39" spans="8:93" ht="15">
      <c r="H39" s="15" t="e">
        <f t="shared" si="3"/>
        <v>#VALUE!</v>
      </c>
      <c r="I39" s="47"/>
      <c r="J39" s="46" t="e">
        <f t="shared" si="4"/>
        <v>#VALUE!</v>
      </c>
      <c r="X39" s="13"/>
      <c r="AT39" s="13"/>
      <c r="AU39" s="22"/>
      <c r="AV39" s="22"/>
      <c r="AW39" s="22"/>
      <c r="AX39" s="22"/>
      <c r="AY39" s="22"/>
      <c r="AZ39" s="22"/>
      <c r="BA39" s="22"/>
      <c r="BB39" s="22"/>
      <c r="BC39" s="15" t="e">
        <f t="shared" si="5"/>
        <v>#VALUE!</v>
      </c>
      <c r="BG39" s="10"/>
      <c r="BI39" t="str">
        <f t="shared" si="31"/>
        <v/>
      </c>
      <c r="BJ39" s="13" t="str">
        <f t="shared" si="32"/>
        <v/>
      </c>
      <c r="BM39" t="str">
        <f t="shared" ca="1" si="6"/>
        <v/>
      </c>
      <c r="BN39" s="16" t="str">
        <f t="shared" si="7"/>
        <v/>
      </c>
      <c r="BO39" s="16" t="str">
        <f t="shared" ca="1" si="33"/>
        <v/>
      </c>
      <c r="BP39" s="16" t="str">
        <f t="shared" ca="1" si="34"/>
        <v/>
      </c>
      <c r="BQ39" s="16" t="str">
        <f t="shared" si="8"/>
        <v/>
      </c>
      <c r="BR39" s="17" t="str">
        <f t="shared" si="9"/>
        <v xml:space="preserve"> </v>
      </c>
      <c r="BS39" s="17" t="str">
        <f t="shared" si="10"/>
        <v xml:space="preserve"> </v>
      </c>
      <c r="BT39" s="17" t="str">
        <f t="shared" si="11"/>
        <v xml:space="preserve"> </v>
      </c>
      <c r="BU39" s="17" t="str">
        <f t="shared" si="12"/>
        <v xml:space="preserve"> </v>
      </c>
      <c r="BV39" s="16" t="str">
        <f t="shared" si="13"/>
        <v/>
      </c>
      <c r="BW39" s="16" t="str">
        <f t="shared" si="35"/>
        <v/>
      </c>
      <c r="BX39" s="16" t="str">
        <f t="shared" si="14"/>
        <v/>
      </c>
      <c r="BY39" s="16" t="str">
        <f t="shared" si="15"/>
        <v/>
      </c>
      <c r="BZ39" s="16" t="str">
        <f t="shared" si="16"/>
        <v/>
      </c>
      <c r="CA39" s="18" t="str">
        <f t="shared" si="17"/>
        <v/>
      </c>
      <c r="CB39" s="18" t="str">
        <f t="shared" si="18"/>
        <v/>
      </c>
      <c r="CC39" s="18" t="str">
        <f t="shared" ca="1" si="19"/>
        <v/>
      </c>
      <c r="CD39" s="18" t="str">
        <f ca="1">IF(D39&lt;&gt;"",IF(ISERROR(VLOOKUP(BD39,'cat lookups'!$I$3:$I$20,1,FALSE)),"",2),"")</f>
        <v/>
      </c>
      <c r="CE39" s="18" t="str">
        <f t="shared" si="20"/>
        <v/>
      </c>
      <c r="CF39" s="18" t="str">
        <f t="shared" si="21"/>
        <v xml:space="preserve"> </v>
      </c>
      <c r="CG39" s="18" t="str">
        <f t="shared" si="22"/>
        <v/>
      </c>
      <c r="CH39" s="18" t="str">
        <f t="shared" si="23"/>
        <v/>
      </c>
      <c r="CI39" s="18" t="str">
        <f t="shared" si="24"/>
        <v/>
      </c>
      <c r="CJ39" s="18" t="str">
        <f t="shared" si="25"/>
        <v/>
      </c>
      <c r="CK39" s="18" t="str">
        <f t="shared" si="26"/>
        <v/>
      </c>
      <c r="CL39" s="18" t="str">
        <f t="shared" si="27"/>
        <v/>
      </c>
      <c r="CM39" s="18" t="str">
        <f t="shared" si="28"/>
        <v xml:space="preserve"> </v>
      </c>
      <c r="CN39" s="18" t="str">
        <f t="shared" si="29"/>
        <v/>
      </c>
      <c r="CO39" s="18" t="str">
        <f t="shared" si="30"/>
        <v/>
      </c>
    </row>
    <row r="40" spans="8:93" ht="15">
      <c r="H40" s="15" t="e">
        <f t="shared" si="3"/>
        <v>#VALUE!</v>
      </c>
      <c r="I40" s="47"/>
      <c r="J40" s="46" t="e">
        <f t="shared" si="4"/>
        <v>#VALUE!</v>
      </c>
      <c r="X40" s="13"/>
      <c r="AT40" s="13"/>
      <c r="AU40" s="22"/>
      <c r="AV40" s="22"/>
      <c r="AW40" s="22"/>
      <c r="AX40" s="22"/>
      <c r="AY40" s="22"/>
      <c r="AZ40" s="22"/>
      <c r="BA40" s="22"/>
      <c r="BB40" s="22"/>
      <c r="BC40" s="15" t="e">
        <f t="shared" si="5"/>
        <v>#VALUE!</v>
      </c>
      <c r="BG40" s="10"/>
      <c r="BI40" t="str">
        <f t="shared" si="31"/>
        <v/>
      </c>
      <c r="BJ40" s="13" t="str">
        <f t="shared" si="32"/>
        <v/>
      </c>
      <c r="BM40" t="str">
        <f t="shared" ca="1" si="6"/>
        <v/>
      </c>
      <c r="BN40" s="16" t="str">
        <f t="shared" si="7"/>
        <v/>
      </c>
      <c r="BO40" s="16" t="str">
        <f t="shared" ca="1" si="33"/>
        <v/>
      </c>
      <c r="BP40" s="16" t="str">
        <f t="shared" ca="1" si="34"/>
        <v/>
      </c>
      <c r="BQ40" s="16" t="str">
        <f t="shared" si="8"/>
        <v/>
      </c>
      <c r="BR40" s="17" t="str">
        <f t="shared" si="9"/>
        <v xml:space="preserve"> </v>
      </c>
      <c r="BS40" s="17" t="str">
        <f t="shared" si="10"/>
        <v xml:space="preserve"> </v>
      </c>
      <c r="BT40" s="17" t="str">
        <f t="shared" si="11"/>
        <v xml:space="preserve"> </v>
      </c>
      <c r="BU40" s="17" t="str">
        <f t="shared" si="12"/>
        <v xml:space="preserve"> </v>
      </c>
      <c r="BV40" s="16" t="str">
        <f t="shared" si="13"/>
        <v/>
      </c>
      <c r="BW40" s="16" t="str">
        <f t="shared" si="35"/>
        <v/>
      </c>
      <c r="BX40" s="16" t="str">
        <f t="shared" si="14"/>
        <v/>
      </c>
      <c r="BY40" s="16" t="str">
        <f t="shared" si="15"/>
        <v/>
      </c>
      <c r="BZ40" s="16" t="str">
        <f t="shared" si="16"/>
        <v/>
      </c>
      <c r="CA40" s="18" t="str">
        <f t="shared" si="17"/>
        <v/>
      </c>
      <c r="CB40" s="18" t="str">
        <f t="shared" si="18"/>
        <v/>
      </c>
      <c r="CC40" s="18" t="str">
        <f t="shared" ca="1" si="19"/>
        <v/>
      </c>
      <c r="CD40" s="18" t="str">
        <f ca="1">IF(D40&lt;&gt;"",IF(ISERROR(VLOOKUP(BD40,'cat lookups'!$I$3:$I$20,1,FALSE)),"",2),"")</f>
        <v/>
      </c>
      <c r="CE40" s="18" t="str">
        <f t="shared" si="20"/>
        <v/>
      </c>
      <c r="CF40" s="18" t="str">
        <f t="shared" si="21"/>
        <v xml:space="preserve"> </v>
      </c>
      <c r="CG40" s="18" t="str">
        <f t="shared" si="22"/>
        <v/>
      </c>
      <c r="CH40" s="18" t="str">
        <f t="shared" si="23"/>
        <v/>
      </c>
      <c r="CI40" s="18" t="str">
        <f t="shared" si="24"/>
        <v/>
      </c>
      <c r="CJ40" s="18" t="str">
        <f t="shared" si="25"/>
        <v/>
      </c>
      <c r="CK40" s="18" t="str">
        <f t="shared" si="26"/>
        <v/>
      </c>
      <c r="CL40" s="18" t="str">
        <f t="shared" si="27"/>
        <v/>
      </c>
      <c r="CM40" s="18" t="str">
        <f t="shared" si="28"/>
        <v xml:space="preserve"> </v>
      </c>
      <c r="CN40" s="18" t="str">
        <f t="shared" si="29"/>
        <v/>
      </c>
      <c r="CO40" s="18" t="str">
        <f t="shared" si="30"/>
        <v/>
      </c>
    </row>
    <row r="41" spans="8:93" ht="15">
      <c r="H41" s="15" t="e">
        <f t="shared" si="3"/>
        <v>#VALUE!</v>
      </c>
      <c r="I41" s="47"/>
      <c r="J41" s="46" t="e">
        <f t="shared" si="4"/>
        <v>#VALUE!</v>
      </c>
      <c r="X41" s="13"/>
      <c r="AT41" s="13"/>
      <c r="AU41" s="22"/>
      <c r="AV41" s="22"/>
      <c r="AW41" s="22"/>
      <c r="AX41" s="22"/>
      <c r="AY41" s="22"/>
      <c r="AZ41" s="22"/>
      <c r="BA41" s="22"/>
      <c r="BB41" s="22"/>
      <c r="BC41" s="15" t="e">
        <f t="shared" si="5"/>
        <v>#VALUE!</v>
      </c>
      <c r="BG41" s="10"/>
      <c r="BI41" t="str">
        <f t="shared" si="31"/>
        <v/>
      </c>
      <c r="BJ41" s="13" t="str">
        <f t="shared" si="32"/>
        <v/>
      </c>
      <c r="BM41" t="str">
        <f t="shared" ca="1" si="6"/>
        <v/>
      </c>
      <c r="BN41" s="16" t="str">
        <f t="shared" si="7"/>
        <v/>
      </c>
      <c r="BO41" s="16" t="str">
        <f t="shared" ca="1" si="33"/>
        <v/>
      </c>
      <c r="BP41" s="16" t="str">
        <f t="shared" ca="1" si="34"/>
        <v/>
      </c>
      <c r="BQ41" s="16" t="str">
        <f t="shared" si="8"/>
        <v/>
      </c>
      <c r="BR41" s="17" t="str">
        <f t="shared" si="9"/>
        <v xml:space="preserve"> </v>
      </c>
      <c r="BS41" s="17" t="str">
        <f t="shared" si="10"/>
        <v xml:space="preserve"> </v>
      </c>
      <c r="BT41" s="17" t="str">
        <f t="shared" si="11"/>
        <v xml:space="preserve"> </v>
      </c>
      <c r="BU41" s="17" t="str">
        <f t="shared" si="12"/>
        <v xml:space="preserve"> </v>
      </c>
      <c r="BV41" s="16" t="str">
        <f t="shared" si="13"/>
        <v/>
      </c>
      <c r="BW41" s="16" t="str">
        <f t="shared" si="35"/>
        <v/>
      </c>
      <c r="BX41" s="16" t="str">
        <f t="shared" si="14"/>
        <v/>
      </c>
      <c r="BY41" s="16" t="str">
        <f t="shared" si="15"/>
        <v/>
      </c>
      <c r="BZ41" s="16" t="str">
        <f t="shared" si="16"/>
        <v/>
      </c>
      <c r="CA41" s="18" t="str">
        <f t="shared" si="17"/>
        <v/>
      </c>
      <c r="CB41" s="18" t="str">
        <f t="shared" si="18"/>
        <v/>
      </c>
      <c r="CC41" s="18" t="str">
        <f t="shared" ca="1" si="19"/>
        <v/>
      </c>
      <c r="CD41" s="18" t="str">
        <f ca="1">IF(D41&lt;&gt;"",IF(ISERROR(VLOOKUP(BD41,'cat lookups'!$I$3:$I$20,1,FALSE)),"",2),"")</f>
        <v/>
      </c>
      <c r="CE41" s="18" t="str">
        <f t="shared" si="20"/>
        <v/>
      </c>
      <c r="CF41" s="18" t="str">
        <f t="shared" si="21"/>
        <v xml:space="preserve"> </v>
      </c>
      <c r="CG41" s="18" t="str">
        <f t="shared" si="22"/>
        <v/>
      </c>
      <c r="CH41" s="18" t="str">
        <f t="shared" si="23"/>
        <v/>
      </c>
      <c r="CI41" s="18" t="str">
        <f t="shared" si="24"/>
        <v/>
      </c>
      <c r="CJ41" s="18" t="str">
        <f t="shared" si="25"/>
        <v/>
      </c>
      <c r="CK41" s="18" t="str">
        <f t="shared" si="26"/>
        <v/>
      </c>
      <c r="CL41" s="18" t="str">
        <f t="shared" si="27"/>
        <v/>
      </c>
      <c r="CM41" s="18" t="str">
        <f t="shared" si="28"/>
        <v xml:space="preserve"> </v>
      </c>
      <c r="CN41" s="18" t="str">
        <f t="shared" si="29"/>
        <v/>
      </c>
      <c r="CO41" s="18" t="str">
        <f t="shared" si="30"/>
        <v/>
      </c>
    </row>
    <row r="42" spans="8:93" ht="15">
      <c r="H42" s="15" t="e">
        <f t="shared" si="3"/>
        <v>#VALUE!</v>
      </c>
      <c r="I42" s="47"/>
      <c r="J42" s="46" t="e">
        <f t="shared" si="4"/>
        <v>#VALUE!</v>
      </c>
      <c r="X42" s="13"/>
      <c r="AT42" s="13"/>
      <c r="AU42" s="22"/>
      <c r="AV42" s="22"/>
      <c r="AW42" s="22"/>
      <c r="AX42" s="22"/>
      <c r="AY42" s="22"/>
      <c r="AZ42" s="22"/>
      <c r="BA42" s="22"/>
      <c r="BB42" s="22"/>
      <c r="BC42" s="15" t="e">
        <f t="shared" si="5"/>
        <v>#VALUE!</v>
      </c>
      <c r="BG42" s="10"/>
      <c r="BI42" t="str">
        <f t="shared" si="31"/>
        <v/>
      </c>
      <c r="BJ42" s="13" t="str">
        <f t="shared" si="32"/>
        <v/>
      </c>
      <c r="BM42" t="str">
        <f t="shared" ca="1" si="6"/>
        <v/>
      </c>
      <c r="BN42" s="16" t="str">
        <f t="shared" si="7"/>
        <v/>
      </c>
      <c r="BO42" s="16" t="str">
        <f t="shared" ca="1" si="33"/>
        <v/>
      </c>
      <c r="BP42" s="16" t="str">
        <f t="shared" ca="1" si="34"/>
        <v/>
      </c>
      <c r="BQ42" s="16" t="str">
        <f t="shared" si="8"/>
        <v/>
      </c>
      <c r="BR42" s="17" t="str">
        <f t="shared" si="9"/>
        <v xml:space="preserve"> </v>
      </c>
      <c r="BS42" s="17" t="str">
        <f t="shared" si="10"/>
        <v xml:space="preserve"> </v>
      </c>
      <c r="BT42" s="17" t="str">
        <f t="shared" si="11"/>
        <v xml:space="preserve"> </v>
      </c>
      <c r="BU42" s="17" t="str">
        <f t="shared" si="12"/>
        <v xml:space="preserve"> </v>
      </c>
      <c r="BV42" s="16" t="str">
        <f t="shared" si="13"/>
        <v/>
      </c>
      <c r="BW42" s="16" t="str">
        <f t="shared" si="35"/>
        <v/>
      </c>
      <c r="BX42" s="16" t="str">
        <f t="shared" si="14"/>
        <v/>
      </c>
      <c r="BY42" s="16" t="str">
        <f t="shared" si="15"/>
        <v/>
      </c>
      <c r="BZ42" s="16" t="str">
        <f t="shared" si="16"/>
        <v/>
      </c>
      <c r="CA42" s="18" t="str">
        <f t="shared" si="17"/>
        <v/>
      </c>
      <c r="CB42" s="18" t="str">
        <f t="shared" si="18"/>
        <v/>
      </c>
      <c r="CC42" s="18" t="str">
        <f t="shared" ca="1" si="19"/>
        <v/>
      </c>
      <c r="CD42" s="18" t="str">
        <f ca="1">IF(D42&lt;&gt;"",IF(ISERROR(VLOOKUP(BD42,'cat lookups'!$I$3:$I$20,1,FALSE)),"",2),"")</f>
        <v/>
      </c>
      <c r="CE42" s="18" t="str">
        <f t="shared" si="20"/>
        <v/>
      </c>
      <c r="CF42" s="18" t="str">
        <f t="shared" si="21"/>
        <v xml:space="preserve"> </v>
      </c>
      <c r="CG42" s="18" t="str">
        <f t="shared" si="22"/>
        <v/>
      </c>
      <c r="CH42" s="18" t="str">
        <f t="shared" si="23"/>
        <v/>
      </c>
      <c r="CI42" s="18" t="str">
        <f t="shared" si="24"/>
        <v/>
      </c>
      <c r="CJ42" s="18" t="str">
        <f t="shared" si="25"/>
        <v/>
      </c>
      <c r="CK42" s="18" t="str">
        <f t="shared" si="26"/>
        <v/>
      </c>
      <c r="CL42" s="18" t="str">
        <f t="shared" si="27"/>
        <v/>
      </c>
      <c r="CM42" s="18" t="str">
        <f t="shared" si="28"/>
        <v xml:space="preserve"> </v>
      </c>
      <c r="CN42" s="18" t="str">
        <f t="shared" si="29"/>
        <v/>
      </c>
      <c r="CO42" s="18" t="str">
        <f t="shared" si="30"/>
        <v/>
      </c>
    </row>
    <row r="43" spans="8:93" ht="15">
      <c r="H43" s="15" t="e">
        <f t="shared" si="3"/>
        <v>#VALUE!</v>
      </c>
      <c r="I43" s="47"/>
      <c r="J43" s="46" t="e">
        <f t="shared" si="4"/>
        <v>#VALUE!</v>
      </c>
      <c r="X43" s="13"/>
      <c r="AT43" s="13"/>
      <c r="AU43" s="22"/>
      <c r="AV43" s="22"/>
      <c r="AW43" s="22"/>
      <c r="AX43" s="22"/>
      <c r="AY43" s="22"/>
      <c r="AZ43" s="22"/>
      <c r="BA43" s="22"/>
      <c r="BB43" s="22"/>
      <c r="BC43" s="15" t="e">
        <f t="shared" si="5"/>
        <v>#VALUE!</v>
      </c>
      <c r="BG43" s="10"/>
      <c r="BI43" t="str">
        <f t="shared" si="31"/>
        <v/>
      </c>
      <c r="BJ43" s="13" t="str">
        <f t="shared" si="32"/>
        <v/>
      </c>
      <c r="BM43" t="str">
        <f t="shared" ca="1" si="6"/>
        <v/>
      </c>
      <c r="BN43" s="16" t="str">
        <f t="shared" si="7"/>
        <v/>
      </c>
      <c r="BO43" s="16" t="str">
        <f t="shared" ca="1" si="33"/>
        <v/>
      </c>
      <c r="BP43" s="16" t="str">
        <f t="shared" ca="1" si="34"/>
        <v/>
      </c>
      <c r="BQ43" s="16" t="str">
        <f t="shared" si="8"/>
        <v/>
      </c>
      <c r="BR43" s="17" t="str">
        <f t="shared" si="9"/>
        <v xml:space="preserve"> </v>
      </c>
      <c r="BS43" s="17" t="str">
        <f t="shared" si="10"/>
        <v xml:space="preserve"> </v>
      </c>
      <c r="BT43" s="17" t="str">
        <f t="shared" si="11"/>
        <v xml:space="preserve"> </v>
      </c>
      <c r="BU43" s="17" t="str">
        <f t="shared" si="12"/>
        <v xml:space="preserve"> </v>
      </c>
      <c r="BV43" s="16" t="str">
        <f t="shared" si="13"/>
        <v/>
      </c>
      <c r="BW43" s="16" t="str">
        <f t="shared" si="35"/>
        <v/>
      </c>
      <c r="BX43" s="16" t="str">
        <f t="shared" si="14"/>
        <v/>
      </c>
      <c r="BY43" s="16" t="str">
        <f t="shared" si="15"/>
        <v/>
      </c>
      <c r="BZ43" s="16" t="str">
        <f t="shared" si="16"/>
        <v/>
      </c>
      <c r="CA43" s="18" t="str">
        <f t="shared" si="17"/>
        <v/>
      </c>
      <c r="CB43" s="18" t="str">
        <f t="shared" si="18"/>
        <v/>
      </c>
      <c r="CC43" s="18" t="str">
        <f t="shared" ca="1" si="19"/>
        <v/>
      </c>
      <c r="CD43" s="18" t="str">
        <f ca="1">IF(D43&lt;&gt;"",IF(ISERROR(VLOOKUP(BD43,'cat lookups'!$I$3:$I$20,1,FALSE)),"",2),"")</f>
        <v/>
      </c>
      <c r="CE43" s="18" t="str">
        <f t="shared" si="20"/>
        <v/>
      </c>
      <c r="CF43" s="18" t="str">
        <f t="shared" si="21"/>
        <v xml:space="preserve"> </v>
      </c>
      <c r="CG43" s="18" t="str">
        <f t="shared" si="22"/>
        <v/>
      </c>
      <c r="CH43" s="18" t="str">
        <f t="shared" si="23"/>
        <v/>
      </c>
      <c r="CI43" s="18" t="str">
        <f t="shared" si="24"/>
        <v/>
      </c>
      <c r="CJ43" s="18" t="str">
        <f t="shared" si="25"/>
        <v/>
      </c>
      <c r="CK43" s="18" t="str">
        <f t="shared" si="26"/>
        <v/>
      </c>
      <c r="CL43" s="18" t="str">
        <f t="shared" si="27"/>
        <v/>
      </c>
      <c r="CM43" s="18" t="str">
        <f t="shared" si="28"/>
        <v xml:space="preserve"> </v>
      </c>
      <c r="CN43" s="18" t="str">
        <f t="shared" si="29"/>
        <v/>
      </c>
      <c r="CO43" s="18" t="str">
        <f t="shared" si="30"/>
        <v/>
      </c>
    </row>
    <row r="44" spans="8:93" ht="15">
      <c r="H44" s="15" t="e">
        <f t="shared" si="3"/>
        <v>#VALUE!</v>
      </c>
      <c r="I44" s="47"/>
      <c r="J44" s="46" t="e">
        <f t="shared" si="4"/>
        <v>#VALUE!</v>
      </c>
      <c r="X44" s="13"/>
      <c r="AT44" s="13"/>
      <c r="AU44" s="22"/>
      <c r="AV44" s="22"/>
      <c r="AW44" s="22"/>
      <c r="AX44" s="22"/>
      <c r="AY44" s="22"/>
      <c r="AZ44" s="22"/>
      <c r="BA44" s="22"/>
      <c r="BB44" s="22"/>
      <c r="BC44" s="15" t="e">
        <f t="shared" si="5"/>
        <v>#VALUE!</v>
      </c>
      <c r="BG44" s="10"/>
      <c r="BI44" t="str">
        <f t="shared" si="31"/>
        <v/>
      </c>
      <c r="BJ44" s="13" t="str">
        <f t="shared" si="32"/>
        <v/>
      </c>
      <c r="BM44" t="str">
        <f t="shared" ca="1" si="6"/>
        <v/>
      </c>
      <c r="BN44" s="16" t="str">
        <f t="shared" si="7"/>
        <v/>
      </c>
      <c r="BO44" s="16" t="str">
        <f t="shared" ca="1" si="33"/>
        <v/>
      </c>
      <c r="BP44" s="16" t="str">
        <f t="shared" ca="1" si="34"/>
        <v/>
      </c>
      <c r="BQ44" s="16" t="str">
        <f t="shared" si="8"/>
        <v/>
      </c>
      <c r="BR44" s="17" t="str">
        <f t="shared" si="9"/>
        <v xml:space="preserve"> </v>
      </c>
      <c r="BS44" s="17" t="str">
        <f t="shared" si="10"/>
        <v xml:space="preserve"> </v>
      </c>
      <c r="BT44" s="17" t="str">
        <f t="shared" si="11"/>
        <v xml:space="preserve"> </v>
      </c>
      <c r="BU44" s="17" t="str">
        <f t="shared" si="12"/>
        <v xml:space="preserve"> </v>
      </c>
      <c r="BV44" s="16" t="str">
        <f t="shared" si="13"/>
        <v/>
      </c>
      <c r="BW44" s="16" t="str">
        <f t="shared" si="35"/>
        <v/>
      </c>
      <c r="BX44" s="16" t="str">
        <f t="shared" si="14"/>
        <v/>
      </c>
      <c r="BY44" s="16" t="str">
        <f t="shared" si="15"/>
        <v/>
      </c>
      <c r="BZ44" s="16" t="str">
        <f t="shared" si="16"/>
        <v/>
      </c>
      <c r="CA44" s="18" t="str">
        <f t="shared" si="17"/>
        <v/>
      </c>
      <c r="CB44" s="18" t="str">
        <f t="shared" si="18"/>
        <v/>
      </c>
      <c r="CC44" s="18" t="str">
        <f t="shared" ca="1" si="19"/>
        <v/>
      </c>
      <c r="CD44" s="18" t="str">
        <f ca="1">IF(D44&lt;&gt;"",IF(ISERROR(VLOOKUP(BD44,'cat lookups'!$I$3:$I$20,1,FALSE)),"",2),"")</f>
        <v/>
      </c>
      <c r="CE44" s="18" t="str">
        <f t="shared" si="20"/>
        <v/>
      </c>
      <c r="CF44" s="18" t="str">
        <f t="shared" si="21"/>
        <v xml:space="preserve"> </v>
      </c>
      <c r="CG44" s="18" t="str">
        <f t="shared" si="22"/>
        <v/>
      </c>
      <c r="CH44" s="18" t="str">
        <f t="shared" si="23"/>
        <v/>
      </c>
      <c r="CI44" s="18" t="str">
        <f t="shared" si="24"/>
        <v/>
      </c>
      <c r="CJ44" s="18" t="str">
        <f t="shared" si="25"/>
        <v/>
      </c>
      <c r="CK44" s="18" t="str">
        <f t="shared" si="26"/>
        <v/>
      </c>
      <c r="CL44" s="18" t="str">
        <f t="shared" si="27"/>
        <v/>
      </c>
      <c r="CM44" s="18" t="str">
        <f t="shared" si="28"/>
        <v xml:space="preserve"> </v>
      </c>
      <c r="CN44" s="18" t="str">
        <f t="shared" si="29"/>
        <v/>
      </c>
      <c r="CO44" s="18" t="str">
        <f t="shared" si="30"/>
        <v/>
      </c>
    </row>
    <row r="45" spans="8:93" ht="15">
      <c r="H45" s="15" t="e">
        <f t="shared" si="3"/>
        <v>#VALUE!</v>
      </c>
      <c r="I45" s="47"/>
      <c r="J45" s="46" t="e">
        <f t="shared" si="4"/>
        <v>#VALUE!</v>
      </c>
      <c r="X45" s="13"/>
      <c r="AT45" s="13"/>
      <c r="AU45" s="22"/>
      <c r="AV45" s="22"/>
      <c r="AW45" s="22"/>
      <c r="AX45" s="22"/>
      <c r="AY45" s="22"/>
      <c r="AZ45" s="22"/>
      <c r="BA45" s="22"/>
      <c r="BB45" s="22"/>
      <c r="BC45" s="15" t="e">
        <f t="shared" si="5"/>
        <v>#VALUE!</v>
      </c>
      <c r="BG45" s="10"/>
      <c r="BI45" t="str">
        <f t="shared" si="31"/>
        <v/>
      </c>
      <c r="BJ45" s="13" t="str">
        <f t="shared" si="32"/>
        <v/>
      </c>
      <c r="BM45" t="str">
        <f t="shared" ca="1" si="6"/>
        <v/>
      </c>
      <c r="BN45" s="16" t="str">
        <f t="shared" si="7"/>
        <v/>
      </c>
      <c r="BO45" s="16" t="str">
        <f t="shared" ca="1" si="33"/>
        <v/>
      </c>
      <c r="BP45" s="16" t="str">
        <f t="shared" ca="1" si="34"/>
        <v/>
      </c>
      <c r="BQ45" s="16" t="str">
        <f t="shared" si="8"/>
        <v/>
      </c>
      <c r="BR45" s="17" t="str">
        <f t="shared" si="9"/>
        <v xml:space="preserve"> </v>
      </c>
      <c r="BS45" s="17" t="str">
        <f t="shared" si="10"/>
        <v xml:space="preserve"> </v>
      </c>
      <c r="BT45" s="17" t="str">
        <f t="shared" si="11"/>
        <v xml:space="preserve"> </v>
      </c>
      <c r="BU45" s="17" t="str">
        <f t="shared" si="12"/>
        <v xml:space="preserve"> </v>
      </c>
      <c r="BV45" s="16" t="str">
        <f t="shared" si="13"/>
        <v/>
      </c>
      <c r="BW45" s="16" t="str">
        <f t="shared" si="35"/>
        <v/>
      </c>
      <c r="BX45" s="16" t="str">
        <f t="shared" si="14"/>
        <v/>
      </c>
      <c r="BY45" s="16" t="str">
        <f t="shared" si="15"/>
        <v/>
      </c>
      <c r="BZ45" s="16" t="str">
        <f t="shared" si="16"/>
        <v/>
      </c>
      <c r="CA45" s="18" t="str">
        <f t="shared" si="17"/>
        <v/>
      </c>
      <c r="CB45" s="18" t="str">
        <f t="shared" si="18"/>
        <v/>
      </c>
      <c r="CC45" s="18" t="str">
        <f t="shared" ca="1" si="19"/>
        <v/>
      </c>
      <c r="CD45" s="18" t="str">
        <f ca="1">IF(D45&lt;&gt;"",IF(ISERROR(VLOOKUP(BD45,'cat lookups'!$I$3:$I$20,1,FALSE)),"",2),"")</f>
        <v/>
      </c>
      <c r="CE45" s="18" t="str">
        <f t="shared" si="20"/>
        <v/>
      </c>
      <c r="CF45" s="18" t="str">
        <f t="shared" si="21"/>
        <v xml:space="preserve"> </v>
      </c>
      <c r="CG45" s="18" t="str">
        <f t="shared" si="22"/>
        <v/>
      </c>
      <c r="CH45" s="18" t="str">
        <f t="shared" si="23"/>
        <v/>
      </c>
      <c r="CI45" s="18" t="str">
        <f t="shared" si="24"/>
        <v/>
      </c>
      <c r="CJ45" s="18" t="str">
        <f t="shared" si="25"/>
        <v/>
      </c>
      <c r="CK45" s="18" t="str">
        <f t="shared" si="26"/>
        <v/>
      </c>
      <c r="CL45" s="18" t="str">
        <f t="shared" si="27"/>
        <v/>
      </c>
      <c r="CM45" s="18" t="str">
        <f t="shared" si="28"/>
        <v xml:space="preserve"> </v>
      </c>
      <c r="CN45" s="18" t="str">
        <f t="shared" si="29"/>
        <v/>
      </c>
      <c r="CO45" s="18" t="str">
        <f t="shared" si="30"/>
        <v/>
      </c>
    </row>
    <row r="46" spans="8:93" ht="15">
      <c r="H46" s="15" t="e">
        <f t="shared" si="3"/>
        <v>#VALUE!</v>
      </c>
      <c r="I46" s="47"/>
      <c r="J46" s="46" t="e">
        <f t="shared" si="4"/>
        <v>#VALUE!</v>
      </c>
      <c r="X46" s="13"/>
      <c r="AT46" s="13"/>
      <c r="AU46" s="22"/>
      <c r="AV46" s="22"/>
      <c r="AW46" s="22"/>
      <c r="AX46" s="22"/>
      <c r="AY46" s="22"/>
      <c r="AZ46" s="22"/>
      <c r="BA46" s="22"/>
      <c r="BB46" s="22"/>
      <c r="BC46" s="15" t="e">
        <f t="shared" si="5"/>
        <v>#VALUE!</v>
      </c>
      <c r="BG46" s="10"/>
      <c r="BI46" t="str">
        <f t="shared" si="31"/>
        <v/>
      </c>
      <c r="BJ46" s="13" t="str">
        <f t="shared" si="32"/>
        <v/>
      </c>
      <c r="BM46" t="str">
        <f t="shared" ca="1" si="6"/>
        <v/>
      </c>
      <c r="BN46" s="16" t="str">
        <f t="shared" si="7"/>
        <v/>
      </c>
      <c r="BO46" s="16" t="str">
        <f t="shared" ca="1" si="33"/>
        <v/>
      </c>
      <c r="BP46" s="16" t="str">
        <f t="shared" ca="1" si="34"/>
        <v/>
      </c>
      <c r="BQ46" s="16" t="str">
        <f t="shared" si="8"/>
        <v/>
      </c>
      <c r="BR46" s="17" t="str">
        <f t="shared" si="9"/>
        <v xml:space="preserve"> </v>
      </c>
      <c r="BS46" s="17" t="str">
        <f t="shared" si="10"/>
        <v xml:space="preserve"> </v>
      </c>
      <c r="BT46" s="17" t="str">
        <f t="shared" si="11"/>
        <v xml:space="preserve"> </v>
      </c>
      <c r="BU46" s="17" t="str">
        <f t="shared" si="12"/>
        <v xml:space="preserve"> </v>
      </c>
      <c r="BV46" s="16" t="str">
        <f t="shared" si="13"/>
        <v/>
      </c>
      <c r="BW46" s="16" t="str">
        <f t="shared" si="35"/>
        <v/>
      </c>
      <c r="BX46" s="16" t="str">
        <f t="shared" si="14"/>
        <v/>
      </c>
      <c r="BY46" s="16" t="str">
        <f t="shared" si="15"/>
        <v/>
      </c>
      <c r="BZ46" s="16" t="str">
        <f t="shared" si="16"/>
        <v/>
      </c>
      <c r="CA46" s="18" t="str">
        <f t="shared" si="17"/>
        <v/>
      </c>
      <c r="CB46" s="18" t="str">
        <f t="shared" si="18"/>
        <v/>
      </c>
      <c r="CC46" s="18" t="str">
        <f t="shared" ca="1" si="19"/>
        <v/>
      </c>
      <c r="CD46" s="18" t="str">
        <f ca="1">IF(D46&lt;&gt;"",IF(ISERROR(VLOOKUP(BD46,'cat lookups'!$I$3:$I$20,1,FALSE)),"",2),"")</f>
        <v/>
      </c>
      <c r="CE46" s="18" t="str">
        <f t="shared" si="20"/>
        <v/>
      </c>
      <c r="CF46" s="18" t="str">
        <f t="shared" si="21"/>
        <v xml:space="preserve"> </v>
      </c>
      <c r="CG46" s="18" t="str">
        <f t="shared" si="22"/>
        <v/>
      </c>
      <c r="CH46" s="18" t="str">
        <f t="shared" si="23"/>
        <v/>
      </c>
      <c r="CI46" s="18" t="str">
        <f t="shared" si="24"/>
        <v/>
      </c>
      <c r="CJ46" s="18" t="str">
        <f t="shared" si="25"/>
        <v/>
      </c>
      <c r="CK46" s="18" t="str">
        <f t="shared" si="26"/>
        <v/>
      </c>
      <c r="CL46" s="18" t="str">
        <f t="shared" si="27"/>
        <v/>
      </c>
      <c r="CM46" s="18" t="str">
        <f t="shared" si="28"/>
        <v xml:space="preserve"> </v>
      </c>
      <c r="CN46" s="18" t="str">
        <f t="shared" si="29"/>
        <v/>
      </c>
      <c r="CO46" s="18" t="str">
        <f t="shared" si="30"/>
        <v/>
      </c>
    </row>
    <row r="47" spans="8:93" ht="15">
      <c r="H47" s="15" t="e">
        <f t="shared" si="3"/>
        <v>#VALUE!</v>
      </c>
      <c r="I47" s="47"/>
      <c r="J47" s="46" t="e">
        <f t="shared" si="4"/>
        <v>#VALUE!</v>
      </c>
      <c r="X47" s="13"/>
      <c r="AT47" s="13"/>
      <c r="AU47" s="22"/>
      <c r="AV47" s="22"/>
      <c r="AW47" s="22"/>
      <c r="AX47" s="22"/>
      <c r="AY47" s="22"/>
      <c r="AZ47" s="22"/>
      <c r="BA47" s="22"/>
      <c r="BB47" s="22"/>
      <c r="BC47" s="15" t="e">
        <f t="shared" si="5"/>
        <v>#VALUE!</v>
      </c>
      <c r="BG47" s="10"/>
      <c r="BI47" t="str">
        <f t="shared" si="31"/>
        <v/>
      </c>
      <c r="BJ47" s="13" t="str">
        <f t="shared" si="32"/>
        <v/>
      </c>
      <c r="BM47" t="str">
        <f t="shared" ca="1" si="6"/>
        <v/>
      </c>
      <c r="BN47" s="16" t="str">
        <f t="shared" si="7"/>
        <v/>
      </c>
      <c r="BO47" s="16" t="str">
        <f t="shared" ca="1" si="33"/>
        <v/>
      </c>
      <c r="BP47" s="16" t="str">
        <f t="shared" ca="1" si="34"/>
        <v/>
      </c>
      <c r="BQ47" s="16" t="str">
        <f t="shared" si="8"/>
        <v/>
      </c>
      <c r="BR47" s="17" t="str">
        <f t="shared" si="9"/>
        <v xml:space="preserve"> </v>
      </c>
      <c r="BS47" s="17" t="str">
        <f t="shared" si="10"/>
        <v xml:space="preserve"> </v>
      </c>
      <c r="BT47" s="17" t="str">
        <f t="shared" si="11"/>
        <v xml:space="preserve"> </v>
      </c>
      <c r="BU47" s="17" t="str">
        <f t="shared" si="12"/>
        <v xml:space="preserve"> </v>
      </c>
      <c r="BV47" s="16" t="str">
        <f t="shared" si="13"/>
        <v/>
      </c>
      <c r="BW47" s="16" t="str">
        <f t="shared" si="35"/>
        <v/>
      </c>
      <c r="BX47" s="16" t="str">
        <f t="shared" si="14"/>
        <v/>
      </c>
      <c r="BY47" s="16" t="str">
        <f t="shared" si="15"/>
        <v/>
      </c>
      <c r="BZ47" s="16" t="str">
        <f t="shared" si="16"/>
        <v/>
      </c>
      <c r="CA47" s="18" t="str">
        <f t="shared" si="17"/>
        <v/>
      </c>
      <c r="CB47" s="18" t="str">
        <f t="shared" si="18"/>
        <v/>
      </c>
      <c r="CC47" s="18" t="str">
        <f t="shared" ca="1" si="19"/>
        <v/>
      </c>
      <c r="CD47" s="18" t="str">
        <f ca="1">IF(D47&lt;&gt;"",IF(ISERROR(VLOOKUP(BD47,'cat lookups'!$I$3:$I$20,1,FALSE)),"",2),"")</f>
        <v/>
      </c>
      <c r="CE47" s="18" t="str">
        <f t="shared" si="20"/>
        <v/>
      </c>
      <c r="CF47" s="18" t="str">
        <f t="shared" si="21"/>
        <v xml:space="preserve"> </v>
      </c>
      <c r="CG47" s="18" t="str">
        <f t="shared" si="22"/>
        <v/>
      </c>
      <c r="CH47" s="18" t="str">
        <f t="shared" si="23"/>
        <v/>
      </c>
      <c r="CI47" s="18" t="str">
        <f t="shared" si="24"/>
        <v/>
      </c>
      <c r="CJ47" s="18" t="str">
        <f t="shared" si="25"/>
        <v/>
      </c>
      <c r="CK47" s="18" t="str">
        <f t="shared" si="26"/>
        <v/>
      </c>
      <c r="CL47" s="18" t="str">
        <f t="shared" si="27"/>
        <v/>
      </c>
      <c r="CM47" s="18" t="str">
        <f t="shared" si="28"/>
        <v xml:space="preserve"> </v>
      </c>
      <c r="CN47" s="18" t="str">
        <f t="shared" si="29"/>
        <v/>
      </c>
      <c r="CO47" s="18" t="str">
        <f t="shared" si="30"/>
        <v/>
      </c>
    </row>
    <row r="48" spans="8:93" ht="15">
      <c r="H48" s="15" t="e">
        <f t="shared" si="3"/>
        <v>#VALUE!</v>
      </c>
      <c r="I48" s="47"/>
      <c r="J48" s="46" t="e">
        <f t="shared" si="4"/>
        <v>#VALUE!</v>
      </c>
      <c r="X48" s="13"/>
      <c r="AT48" s="13"/>
      <c r="AU48" s="22"/>
      <c r="AV48" s="22"/>
      <c r="AW48" s="22"/>
      <c r="AX48" s="22"/>
      <c r="AY48" s="22"/>
      <c r="AZ48" s="22"/>
      <c r="BA48" s="22"/>
      <c r="BB48" s="22"/>
      <c r="BC48" s="15" t="e">
        <f t="shared" si="5"/>
        <v>#VALUE!</v>
      </c>
      <c r="BG48" s="10"/>
      <c r="BI48" t="str">
        <f t="shared" si="31"/>
        <v/>
      </c>
      <c r="BJ48" s="13" t="str">
        <f t="shared" si="32"/>
        <v/>
      </c>
      <c r="BM48" t="str">
        <f t="shared" ca="1" si="6"/>
        <v/>
      </c>
      <c r="BN48" s="16" t="str">
        <f t="shared" si="7"/>
        <v/>
      </c>
      <c r="BO48" s="16" t="str">
        <f t="shared" ca="1" si="33"/>
        <v/>
      </c>
      <c r="BP48" s="16" t="str">
        <f t="shared" ca="1" si="34"/>
        <v/>
      </c>
      <c r="BQ48" s="16" t="str">
        <f t="shared" si="8"/>
        <v/>
      </c>
      <c r="BR48" s="17" t="str">
        <f t="shared" si="9"/>
        <v xml:space="preserve"> </v>
      </c>
      <c r="BS48" s="17" t="str">
        <f t="shared" si="10"/>
        <v xml:space="preserve"> </v>
      </c>
      <c r="BT48" s="17" t="str">
        <f t="shared" si="11"/>
        <v xml:space="preserve"> </v>
      </c>
      <c r="BU48" s="17" t="str">
        <f t="shared" si="12"/>
        <v xml:space="preserve"> </v>
      </c>
      <c r="BV48" s="16" t="str">
        <f t="shared" si="13"/>
        <v/>
      </c>
      <c r="BW48" s="16" t="str">
        <f t="shared" si="35"/>
        <v/>
      </c>
      <c r="BX48" s="16" t="str">
        <f t="shared" si="14"/>
        <v/>
      </c>
      <c r="BY48" s="16" t="str">
        <f t="shared" si="15"/>
        <v/>
      </c>
      <c r="BZ48" s="16" t="str">
        <f t="shared" si="16"/>
        <v/>
      </c>
      <c r="CA48" s="18" t="str">
        <f t="shared" si="17"/>
        <v/>
      </c>
      <c r="CB48" s="18" t="str">
        <f t="shared" si="18"/>
        <v/>
      </c>
      <c r="CC48" s="18" t="str">
        <f t="shared" ca="1" si="19"/>
        <v/>
      </c>
      <c r="CD48" s="18" t="str">
        <f ca="1">IF(D48&lt;&gt;"",IF(ISERROR(VLOOKUP(BD48,'cat lookups'!$I$3:$I$20,1,FALSE)),"",2),"")</f>
        <v/>
      </c>
      <c r="CE48" s="18" t="str">
        <f t="shared" si="20"/>
        <v/>
      </c>
      <c r="CF48" s="18" t="str">
        <f t="shared" si="21"/>
        <v xml:space="preserve"> </v>
      </c>
      <c r="CG48" s="18" t="str">
        <f t="shared" si="22"/>
        <v/>
      </c>
      <c r="CH48" s="18" t="str">
        <f t="shared" si="23"/>
        <v/>
      </c>
      <c r="CI48" s="18" t="str">
        <f t="shared" si="24"/>
        <v/>
      </c>
      <c r="CJ48" s="18" t="str">
        <f t="shared" si="25"/>
        <v/>
      </c>
      <c r="CK48" s="18" t="str">
        <f t="shared" si="26"/>
        <v/>
      </c>
      <c r="CL48" s="18" t="str">
        <f t="shared" si="27"/>
        <v/>
      </c>
      <c r="CM48" s="18" t="str">
        <f t="shared" si="28"/>
        <v xml:space="preserve"> </v>
      </c>
      <c r="CN48" s="18" t="str">
        <f t="shared" si="29"/>
        <v/>
      </c>
      <c r="CO48" s="18" t="str">
        <f t="shared" si="30"/>
        <v/>
      </c>
    </row>
    <row r="49" spans="8:93" ht="15">
      <c r="H49" s="15" t="e">
        <f t="shared" si="3"/>
        <v>#VALUE!</v>
      </c>
      <c r="I49" s="47"/>
      <c r="J49" s="46" t="e">
        <f t="shared" si="4"/>
        <v>#VALUE!</v>
      </c>
      <c r="X49" s="13"/>
      <c r="AT49" s="13"/>
      <c r="AU49" s="22"/>
      <c r="AV49" s="22"/>
      <c r="AW49" s="22"/>
      <c r="AX49" s="22"/>
      <c r="AY49" s="22"/>
      <c r="AZ49" s="22"/>
      <c r="BA49" s="22"/>
      <c r="BB49" s="22"/>
      <c r="BC49" s="15" t="e">
        <f t="shared" si="5"/>
        <v>#VALUE!</v>
      </c>
      <c r="BG49" s="10"/>
      <c r="BI49" t="str">
        <f t="shared" si="31"/>
        <v/>
      </c>
      <c r="BJ49" s="13" t="str">
        <f t="shared" si="32"/>
        <v/>
      </c>
      <c r="BM49" t="str">
        <f t="shared" ca="1" si="6"/>
        <v/>
      </c>
      <c r="BN49" s="16" t="str">
        <f t="shared" si="7"/>
        <v/>
      </c>
      <c r="BO49" s="16" t="str">
        <f t="shared" ca="1" si="33"/>
        <v/>
      </c>
      <c r="BP49" s="16" t="str">
        <f t="shared" ca="1" si="34"/>
        <v/>
      </c>
      <c r="BQ49" s="16" t="str">
        <f t="shared" si="8"/>
        <v/>
      </c>
      <c r="BR49" s="17" t="str">
        <f t="shared" si="9"/>
        <v xml:space="preserve"> </v>
      </c>
      <c r="BS49" s="17" t="str">
        <f t="shared" si="10"/>
        <v xml:space="preserve"> </v>
      </c>
      <c r="BT49" s="17" t="str">
        <f t="shared" si="11"/>
        <v xml:space="preserve"> </v>
      </c>
      <c r="BU49" s="17" t="str">
        <f t="shared" si="12"/>
        <v xml:space="preserve"> </v>
      </c>
      <c r="BV49" s="16" t="str">
        <f t="shared" si="13"/>
        <v/>
      </c>
      <c r="BW49" s="16" t="str">
        <f t="shared" si="35"/>
        <v/>
      </c>
      <c r="BX49" s="16" t="str">
        <f t="shared" si="14"/>
        <v/>
      </c>
      <c r="BY49" s="16" t="str">
        <f t="shared" si="15"/>
        <v/>
      </c>
      <c r="BZ49" s="16" t="str">
        <f t="shared" si="16"/>
        <v/>
      </c>
      <c r="CA49" s="18" t="str">
        <f t="shared" si="17"/>
        <v/>
      </c>
      <c r="CB49" s="18" t="str">
        <f t="shared" si="18"/>
        <v/>
      </c>
      <c r="CC49" s="18" t="str">
        <f t="shared" ca="1" si="19"/>
        <v/>
      </c>
      <c r="CD49" s="18" t="str">
        <f ca="1">IF(D49&lt;&gt;"",IF(ISERROR(VLOOKUP(BD49,'cat lookups'!$I$3:$I$20,1,FALSE)),"",2),"")</f>
        <v/>
      </c>
      <c r="CE49" s="18" t="str">
        <f t="shared" si="20"/>
        <v/>
      </c>
      <c r="CF49" s="18" t="str">
        <f t="shared" si="21"/>
        <v xml:space="preserve"> </v>
      </c>
      <c r="CG49" s="18" t="str">
        <f t="shared" si="22"/>
        <v/>
      </c>
      <c r="CH49" s="18" t="str">
        <f t="shared" si="23"/>
        <v/>
      </c>
      <c r="CI49" s="18" t="str">
        <f t="shared" si="24"/>
        <v/>
      </c>
      <c r="CJ49" s="18" t="str">
        <f t="shared" si="25"/>
        <v/>
      </c>
      <c r="CK49" s="18" t="str">
        <f t="shared" si="26"/>
        <v/>
      </c>
      <c r="CL49" s="18" t="str">
        <f t="shared" si="27"/>
        <v/>
      </c>
      <c r="CM49" s="18" t="str">
        <f t="shared" si="28"/>
        <v xml:space="preserve"> </v>
      </c>
      <c r="CN49" s="18" t="str">
        <f t="shared" si="29"/>
        <v/>
      </c>
      <c r="CO49" s="18" t="str">
        <f t="shared" si="30"/>
        <v/>
      </c>
    </row>
    <row r="50" spans="8:93" ht="15">
      <c r="H50" s="15" t="e">
        <f t="shared" si="3"/>
        <v>#VALUE!</v>
      </c>
      <c r="I50" s="47"/>
      <c r="J50" s="46" t="e">
        <f t="shared" si="4"/>
        <v>#VALUE!</v>
      </c>
      <c r="X50" s="13"/>
      <c r="AT50" s="13"/>
      <c r="AU50" s="22"/>
      <c r="AV50" s="22"/>
      <c r="AW50" s="22"/>
      <c r="AX50" s="22"/>
      <c r="AY50" s="22"/>
      <c r="AZ50" s="22"/>
      <c r="BA50" s="22"/>
      <c r="BB50" s="22"/>
      <c r="BC50" s="15" t="e">
        <f t="shared" si="5"/>
        <v>#VALUE!</v>
      </c>
      <c r="BG50" s="10"/>
      <c r="BI50" t="str">
        <f t="shared" si="31"/>
        <v/>
      </c>
      <c r="BJ50" s="13" t="str">
        <f t="shared" si="32"/>
        <v/>
      </c>
      <c r="BM50" t="str">
        <f t="shared" ca="1" si="6"/>
        <v/>
      </c>
      <c r="BN50" s="16" t="str">
        <f t="shared" si="7"/>
        <v/>
      </c>
      <c r="BO50" s="16" t="str">
        <f t="shared" ca="1" si="33"/>
        <v/>
      </c>
      <c r="BP50" s="16" t="str">
        <f t="shared" ca="1" si="34"/>
        <v/>
      </c>
      <c r="BQ50" s="16" t="str">
        <f t="shared" si="8"/>
        <v/>
      </c>
      <c r="BR50" s="17" t="str">
        <f t="shared" si="9"/>
        <v xml:space="preserve"> </v>
      </c>
      <c r="BS50" s="17" t="str">
        <f t="shared" si="10"/>
        <v xml:space="preserve"> </v>
      </c>
      <c r="BT50" s="17" t="str">
        <f t="shared" si="11"/>
        <v xml:space="preserve"> </v>
      </c>
      <c r="BU50" s="17" t="str">
        <f t="shared" si="12"/>
        <v xml:space="preserve"> </v>
      </c>
      <c r="BV50" s="16" t="str">
        <f t="shared" si="13"/>
        <v/>
      </c>
      <c r="BW50" s="16" t="str">
        <f t="shared" si="35"/>
        <v/>
      </c>
      <c r="BX50" s="16" t="str">
        <f t="shared" si="14"/>
        <v/>
      </c>
      <c r="BY50" s="16" t="str">
        <f t="shared" si="15"/>
        <v/>
      </c>
      <c r="BZ50" s="16" t="str">
        <f t="shared" si="16"/>
        <v/>
      </c>
      <c r="CA50" s="18" t="str">
        <f t="shared" si="17"/>
        <v/>
      </c>
      <c r="CB50" s="18" t="str">
        <f t="shared" si="18"/>
        <v/>
      </c>
      <c r="CC50" s="18" t="str">
        <f t="shared" ca="1" si="19"/>
        <v/>
      </c>
      <c r="CD50" s="18" t="str">
        <f ca="1">IF(D50&lt;&gt;"",IF(ISERROR(VLOOKUP(BD50,'cat lookups'!$I$3:$I$20,1,FALSE)),"",2),"")</f>
        <v/>
      </c>
      <c r="CE50" s="18" t="str">
        <f t="shared" si="20"/>
        <v/>
      </c>
      <c r="CF50" s="18" t="str">
        <f t="shared" si="21"/>
        <v xml:space="preserve"> </v>
      </c>
      <c r="CG50" s="18" t="str">
        <f t="shared" si="22"/>
        <v/>
      </c>
      <c r="CH50" s="18" t="str">
        <f t="shared" si="23"/>
        <v/>
      </c>
      <c r="CI50" s="18" t="str">
        <f t="shared" si="24"/>
        <v/>
      </c>
      <c r="CJ50" s="18" t="str">
        <f t="shared" si="25"/>
        <v/>
      </c>
      <c r="CK50" s="18" t="str">
        <f t="shared" si="26"/>
        <v/>
      </c>
      <c r="CL50" s="18" t="str">
        <f t="shared" si="27"/>
        <v/>
      </c>
      <c r="CM50" s="18" t="str">
        <f t="shared" si="28"/>
        <v xml:space="preserve"> </v>
      </c>
      <c r="CN50" s="18" t="str">
        <f t="shared" si="29"/>
        <v/>
      </c>
      <c r="CO50" s="18" t="str">
        <f t="shared" si="30"/>
        <v/>
      </c>
    </row>
    <row r="51" spans="8:93" ht="15">
      <c r="H51" s="15" t="e">
        <f t="shared" si="3"/>
        <v>#VALUE!</v>
      </c>
      <c r="I51" s="47"/>
      <c r="J51" s="46" t="e">
        <f t="shared" si="4"/>
        <v>#VALUE!</v>
      </c>
      <c r="X51" s="13"/>
      <c r="AT51" s="13"/>
      <c r="AU51" s="22"/>
      <c r="AV51" s="22"/>
      <c r="AW51" s="22"/>
      <c r="AX51" s="22"/>
      <c r="AY51" s="22"/>
      <c r="AZ51" s="22"/>
      <c r="BA51" s="22"/>
      <c r="BB51" s="22"/>
      <c r="BC51" s="15" t="e">
        <f t="shared" si="5"/>
        <v>#VALUE!</v>
      </c>
      <c r="BG51" s="10"/>
      <c r="BI51" t="str">
        <f t="shared" si="31"/>
        <v/>
      </c>
      <c r="BJ51" s="13" t="str">
        <f t="shared" si="32"/>
        <v/>
      </c>
      <c r="BM51" t="str">
        <f t="shared" ca="1" si="6"/>
        <v/>
      </c>
      <c r="BN51" s="16" t="str">
        <f t="shared" si="7"/>
        <v/>
      </c>
      <c r="BO51" s="16" t="str">
        <f t="shared" ca="1" si="33"/>
        <v/>
      </c>
      <c r="BP51" s="16" t="str">
        <f t="shared" ca="1" si="34"/>
        <v/>
      </c>
      <c r="BQ51" s="16" t="str">
        <f t="shared" si="8"/>
        <v/>
      </c>
      <c r="BR51" s="17" t="str">
        <f t="shared" si="9"/>
        <v xml:space="preserve"> </v>
      </c>
      <c r="BS51" s="17" t="str">
        <f t="shared" si="10"/>
        <v xml:space="preserve"> </v>
      </c>
      <c r="BT51" s="17" t="str">
        <f t="shared" si="11"/>
        <v xml:space="preserve"> </v>
      </c>
      <c r="BU51" s="17" t="str">
        <f t="shared" si="12"/>
        <v xml:space="preserve"> </v>
      </c>
      <c r="BV51" s="16" t="str">
        <f t="shared" si="13"/>
        <v/>
      </c>
      <c r="BW51" s="16" t="str">
        <f t="shared" si="35"/>
        <v/>
      </c>
      <c r="BX51" s="16" t="str">
        <f t="shared" si="14"/>
        <v/>
      </c>
      <c r="BY51" s="16" t="str">
        <f t="shared" si="15"/>
        <v/>
      </c>
      <c r="BZ51" s="16" t="str">
        <f t="shared" si="16"/>
        <v/>
      </c>
      <c r="CA51" s="18" t="str">
        <f t="shared" si="17"/>
        <v/>
      </c>
      <c r="CB51" s="18" t="str">
        <f t="shared" si="18"/>
        <v/>
      </c>
      <c r="CC51" s="18" t="str">
        <f t="shared" ca="1" si="19"/>
        <v/>
      </c>
      <c r="CD51" s="18" t="str">
        <f ca="1">IF(D51&lt;&gt;"",IF(ISERROR(VLOOKUP(BD51,'cat lookups'!$I$3:$I$20,1,FALSE)),"",2),"")</f>
        <v/>
      </c>
      <c r="CE51" s="18" t="str">
        <f t="shared" si="20"/>
        <v/>
      </c>
      <c r="CF51" s="18" t="str">
        <f t="shared" si="21"/>
        <v xml:space="preserve"> </v>
      </c>
      <c r="CG51" s="18" t="str">
        <f t="shared" si="22"/>
        <v/>
      </c>
      <c r="CH51" s="18" t="str">
        <f t="shared" si="23"/>
        <v/>
      </c>
      <c r="CI51" s="18" t="str">
        <f t="shared" si="24"/>
        <v/>
      </c>
      <c r="CJ51" s="18" t="str">
        <f t="shared" si="25"/>
        <v/>
      </c>
      <c r="CK51" s="18" t="str">
        <f t="shared" si="26"/>
        <v/>
      </c>
      <c r="CL51" s="18" t="str">
        <f t="shared" si="27"/>
        <v/>
      </c>
      <c r="CM51" s="18" t="str">
        <f t="shared" si="28"/>
        <v xml:space="preserve"> </v>
      </c>
      <c r="CN51" s="18" t="str">
        <f t="shared" si="29"/>
        <v/>
      </c>
      <c r="CO51" s="18" t="str">
        <f t="shared" si="30"/>
        <v/>
      </c>
    </row>
    <row r="52" spans="8:93" ht="15">
      <c r="H52" s="15" t="e">
        <f t="shared" si="3"/>
        <v>#VALUE!</v>
      </c>
      <c r="I52" s="47"/>
      <c r="J52" s="46" t="e">
        <f t="shared" si="4"/>
        <v>#VALUE!</v>
      </c>
      <c r="X52" s="13"/>
      <c r="AT52" s="13"/>
      <c r="AU52" s="22"/>
      <c r="AV52" s="22"/>
      <c r="AW52" s="22"/>
      <c r="AX52" s="22"/>
      <c r="AY52" s="22"/>
      <c r="AZ52" s="22"/>
      <c r="BA52" s="22"/>
      <c r="BB52" s="22"/>
      <c r="BC52" s="15" t="e">
        <f t="shared" si="5"/>
        <v>#VALUE!</v>
      </c>
      <c r="BG52" s="10"/>
      <c r="BI52" t="str">
        <f t="shared" si="31"/>
        <v/>
      </c>
      <c r="BJ52" s="13" t="str">
        <f t="shared" si="32"/>
        <v/>
      </c>
      <c r="BM52" t="str">
        <f t="shared" ca="1" si="6"/>
        <v/>
      </c>
      <c r="BN52" s="16" t="str">
        <f t="shared" si="7"/>
        <v/>
      </c>
      <c r="BO52" s="16" t="str">
        <f t="shared" ca="1" si="33"/>
        <v/>
      </c>
      <c r="BP52" s="16" t="str">
        <f t="shared" ca="1" si="34"/>
        <v/>
      </c>
      <c r="BQ52" s="16" t="str">
        <f t="shared" si="8"/>
        <v/>
      </c>
      <c r="BR52" s="17" t="str">
        <f t="shared" si="9"/>
        <v xml:space="preserve"> </v>
      </c>
      <c r="BS52" s="17" t="str">
        <f t="shared" si="10"/>
        <v xml:space="preserve"> </v>
      </c>
      <c r="BT52" s="17" t="str">
        <f t="shared" si="11"/>
        <v xml:space="preserve"> </v>
      </c>
      <c r="BU52" s="17" t="str">
        <f t="shared" si="12"/>
        <v xml:space="preserve"> </v>
      </c>
      <c r="BV52" s="16" t="str">
        <f t="shared" si="13"/>
        <v/>
      </c>
      <c r="BW52" s="16" t="str">
        <f t="shared" si="35"/>
        <v/>
      </c>
      <c r="BX52" s="16" t="str">
        <f t="shared" si="14"/>
        <v/>
      </c>
      <c r="BY52" s="16" t="str">
        <f t="shared" si="15"/>
        <v/>
      </c>
      <c r="BZ52" s="16" t="str">
        <f t="shared" si="16"/>
        <v/>
      </c>
      <c r="CA52" s="18" t="str">
        <f t="shared" si="17"/>
        <v/>
      </c>
      <c r="CB52" s="18" t="str">
        <f t="shared" si="18"/>
        <v/>
      </c>
      <c r="CC52" s="18" t="str">
        <f t="shared" ca="1" si="19"/>
        <v/>
      </c>
      <c r="CD52" s="18" t="str">
        <f ca="1">IF(D52&lt;&gt;"",IF(ISERROR(VLOOKUP(BD52,'cat lookups'!$I$3:$I$20,1,FALSE)),"",2),"")</f>
        <v/>
      </c>
      <c r="CE52" s="18" t="str">
        <f t="shared" si="20"/>
        <v/>
      </c>
      <c r="CF52" s="18" t="str">
        <f t="shared" si="21"/>
        <v xml:space="preserve"> </v>
      </c>
      <c r="CG52" s="18" t="str">
        <f t="shared" si="22"/>
        <v/>
      </c>
      <c r="CH52" s="18" t="str">
        <f t="shared" si="23"/>
        <v/>
      </c>
      <c r="CI52" s="18" t="str">
        <f t="shared" si="24"/>
        <v/>
      </c>
      <c r="CJ52" s="18" t="str">
        <f t="shared" si="25"/>
        <v/>
      </c>
      <c r="CK52" s="18" t="str">
        <f t="shared" si="26"/>
        <v/>
      </c>
      <c r="CL52" s="18" t="str">
        <f t="shared" si="27"/>
        <v/>
      </c>
      <c r="CM52" s="18" t="str">
        <f t="shared" si="28"/>
        <v xml:space="preserve"> </v>
      </c>
      <c r="CN52" s="18" t="str">
        <f t="shared" si="29"/>
        <v/>
      </c>
      <c r="CO52" s="18" t="str">
        <f t="shared" si="30"/>
        <v/>
      </c>
    </row>
    <row r="53" spans="8:93" ht="15">
      <c r="H53" s="15" t="e">
        <f t="shared" si="3"/>
        <v>#VALUE!</v>
      </c>
      <c r="I53" s="47"/>
      <c r="J53" s="46" t="e">
        <f t="shared" si="4"/>
        <v>#VALUE!</v>
      </c>
      <c r="X53" s="13"/>
      <c r="AT53" s="13"/>
      <c r="AU53" s="22"/>
      <c r="AV53" s="22"/>
      <c r="AW53" s="22"/>
      <c r="AX53" s="22"/>
      <c r="AY53" s="22"/>
      <c r="AZ53" s="22"/>
      <c r="BA53" s="22"/>
      <c r="BB53" s="22"/>
      <c r="BC53" s="15" t="e">
        <f t="shared" si="5"/>
        <v>#VALUE!</v>
      </c>
      <c r="BG53" s="10"/>
      <c r="BI53" t="str">
        <f t="shared" si="31"/>
        <v/>
      </c>
      <c r="BJ53" s="13" t="str">
        <f t="shared" si="32"/>
        <v/>
      </c>
      <c r="BM53" t="str">
        <f t="shared" ca="1" si="6"/>
        <v/>
      </c>
      <c r="BN53" s="16" t="str">
        <f t="shared" si="7"/>
        <v/>
      </c>
      <c r="BO53" s="16" t="str">
        <f t="shared" ca="1" si="33"/>
        <v/>
      </c>
      <c r="BP53" s="16" t="str">
        <f t="shared" ca="1" si="34"/>
        <v/>
      </c>
      <c r="BQ53" s="16" t="str">
        <f t="shared" si="8"/>
        <v/>
      </c>
      <c r="BR53" s="17" t="str">
        <f t="shared" si="9"/>
        <v xml:space="preserve"> </v>
      </c>
      <c r="BS53" s="17" t="str">
        <f t="shared" si="10"/>
        <v xml:space="preserve"> </v>
      </c>
      <c r="BT53" s="17" t="str">
        <f t="shared" si="11"/>
        <v xml:space="preserve"> </v>
      </c>
      <c r="BU53" s="17" t="str">
        <f t="shared" si="12"/>
        <v xml:space="preserve"> </v>
      </c>
      <c r="BV53" s="16" t="str">
        <f t="shared" si="13"/>
        <v/>
      </c>
      <c r="BW53" s="16" t="str">
        <f t="shared" si="35"/>
        <v/>
      </c>
      <c r="BX53" s="16" t="str">
        <f t="shared" si="14"/>
        <v/>
      </c>
      <c r="BY53" s="16" t="str">
        <f t="shared" si="15"/>
        <v/>
      </c>
      <c r="BZ53" s="16" t="str">
        <f t="shared" si="16"/>
        <v/>
      </c>
      <c r="CA53" s="18" t="str">
        <f t="shared" si="17"/>
        <v/>
      </c>
      <c r="CB53" s="18" t="str">
        <f t="shared" si="18"/>
        <v/>
      </c>
      <c r="CC53" s="18" t="str">
        <f t="shared" ca="1" si="19"/>
        <v/>
      </c>
      <c r="CD53" s="18" t="str">
        <f ca="1">IF(D53&lt;&gt;"",IF(ISERROR(VLOOKUP(BD53,'cat lookups'!$I$3:$I$20,1,FALSE)),"",2),"")</f>
        <v/>
      </c>
      <c r="CE53" s="18" t="str">
        <f t="shared" si="20"/>
        <v/>
      </c>
      <c r="CF53" s="18" t="str">
        <f t="shared" si="21"/>
        <v xml:space="preserve"> </v>
      </c>
      <c r="CG53" s="18" t="str">
        <f t="shared" si="22"/>
        <v/>
      </c>
      <c r="CH53" s="18" t="str">
        <f t="shared" si="23"/>
        <v/>
      </c>
      <c r="CI53" s="18" t="str">
        <f t="shared" si="24"/>
        <v/>
      </c>
      <c r="CJ53" s="18" t="str">
        <f t="shared" si="25"/>
        <v/>
      </c>
      <c r="CK53" s="18" t="str">
        <f t="shared" si="26"/>
        <v/>
      </c>
      <c r="CL53" s="18" t="str">
        <f t="shared" si="27"/>
        <v/>
      </c>
      <c r="CM53" s="18" t="str">
        <f t="shared" si="28"/>
        <v xml:space="preserve"> </v>
      </c>
      <c r="CN53" s="18" t="str">
        <f t="shared" si="29"/>
        <v/>
      </c>
      <c r="CO53" s="18" t="str">
        <f t="shared" si="30"/>
        <v/>
      </c>
    </row>
    <row r="54" spans="8:93" ht="15">
      <c r="H54" s="15" t="e">
        <f t="shared" si="3"/>
        <v>#VALUE!</v>
      </c>
      <c r="I54" s="47"/>
      <c r="J54" s="46" t="e">
        <f t="shared" si="4"/>
        <v>#VALUE!</v>
      </c>
      <c r="X54" s="13"/>
      <c r="AT54" s="13"/>
      <c r="AU54" s="22"/>
      <c r="AV54" s="22"/>
      <c r="AW54" s="22"/>
      <c r="AX54" s="22"/>
      <c r="AY54" s="22"/>
      <c r="AZ54" s="22"/>
      <c r="BA54" s="22"/>
      <c r="BB54" s="22"/>
      <c r="BC54" s="15" t="e">
        <f t="shared" si="5"/>
        <v>#VALUE!</v>
      </c>
      <c r="BI54" t="str">
        <f t="shared" si="31"/>
        <v/>
      </c>
      <c r="BJ54" s="13" t="str">
        <f t="shared" si="32"/>
        <v/>
      </c>
      <c r="BM54" t="str">
        <f t="shared" ca="1" si="6"/>
        <v/>
      </c>
      <c r="BN54" s="16" t="str">
        <f t="shared" si="7"/>
        <v/>
      </c>
      <c r="BO54" s="16" t="str">
        <f t="shared" ca="1" si="33"/>
        <v/>
      </c>
      <c r="BP54" s="16" t="str">
        <f t="shared" ca="1" si="34"/>
        <v/>
      </c>
      <c r="BQ54" s="16" t="str">
        <f t="shared" si="8"/>
        <v/>
      </c>
      <c r="BR54" s="16"/>
      <c r="BS54" s="16"/>
      <c r="BT54" s="16"/>
      <c r="BU54" s="16"/>
      <c r="BV54" s="16" t="str">
        <f t="shared" si="13"/>
        <v/>
      </c>
      <c r="BW54" s="16" t="str">
        <f t="shared" si="35"/>
        <v/>
      </c>
      <c r="BX54" s="16" t="str">
        <f t="shared" si="14"/>
        <v/>
      </c>
      <c r="BY54" s="16" t="str">
        <f t="shared" si="15"/>
        <v/>
      </c>
      <c r="BZ54" s="16" t="str">
        <f t="shared" si="16"/>
        <v/>
      </c>
      <c r="CA54" s="18" t="str">
        <f t="shared" si="17"/>
        <v/>
      </c>
      <c r="CB54" s="18" t="str">
        <f t="shared" si="18"/>
        <v/>
      </c>
      <c r="CC54" s="18" t="str">
        <f t="shared" ca="1" si="19"/>
        <v/>
      </c>
      <c r="CD54" s="18" t="str">
        <f ca="1">IF(D54&lt;&gt;"",IF(ISERROR(VLOOKUP(BD54,'cat lookups'!$I$3:$I$20,1,FALSE)),"",2),"")</f>
        <v/>
      </c>
      <c r="CE54" s="18" t="str">
        <f t="shared" si="20"/>
        <v/>
      </c>
      <c r="CF54" s="18" t="str">
        <f t="shared" si="21"/>
        <v xml:space="preserve"> </v>
      </c>
      <c r="CG54" s="18" t="str">
        <f t="shared" si="22"/>
        <v/>
      </c>
      <c r="CH54" s="18" t="str">
        <f t="shared" si="23"/>
        <v/>
      </c>
      <c r="CI54" s="18" t="str">
        <f t="shared" si="24"/>
        <v/>
      </c>
      <c r="CJ54" s="18" t="str">
        <f t="shared" si="25"/>
        <v/>
      </c>
      <c r="CK54" s="18" t="str">
        <f t="shared" si="26"/>
        <v/>
      </c>
      <c r="CL54" s="18" t="str">
        <f t="shared" si="27"/>
        <v/>
      </c>
      <c r="CM54" s="18" t="str">
        <f t="shared" si="28"/>
        <v xml:space="preserve"> </v>
      </c>
      <c r="CN54" s="18" t="str">
        <f t="shared" si="29"/>
        <v/>
      </c>
      <c r="CO54" s="18" t="str">
        <f t="shared" si="30"/>
        <v/>
      </c>
    </row>
    <row r="55" spans="8:93" ht="15">
      <c r="H55" s="15" t="e">
        <f t="shared" si="3"/>
        <v>#VALUE!</v>
      </c>
      <c r="I55" s="47"/>
      <c r="J55" s="46" t="e">
        <f t="shared" si="4"/>
        <v>#VALUE!</v>
      </c>
      <c r="X55" s="13"/>
      <c r="AT55" s="13"/>
      <c r="AU55" s="22"/>
      <c r="AV55" s="22"/>
      <c r="AW55" s="22"/>
      <c r="AX55" s="22"/>
      <c r="AY55" s="22"/>
      <c r="AZ55" s="22"/>
      <c r="BA55" s="22"/>
      <c r="BB55" s="22"/>
      <c r="BC55" s="15" t="e">
        <f t="shared" si="5"/>
        <v>#VALUE!</v>
      </c>
      <c r="BI55" t="str">
        <f t="shared" si="31"/>
        <v/>
      </c>
      <c r="BJ55" s="13" t="str">
        <f t="shared" si="32"/>
        <v/>
      </c>
      <c r="BM55" t="str">
        <f t="shared" ca="1" si="6"/>
        <v/>
      </c>
      <c r="BN55" s="16" t="str">
        <f t="shared" si="7"/>
        <v/>
      </c>
      <c r="BO55" s="16" t="str">
        <f t="shared" ca="1" si="33"/>
        <v/>
      </c>
      <c r="BP55" s="16" t="str">
        <f t="shared" ca="1" si="34"/>
        <v/>
      </c>
      <c r="BQ55" s="16" t="str">
        <f t="shared" si="8"/>
        <v/>
      </c>
      <c r="BR55" s="16"/>
      <c r="BS55" s="16"/>
      <c r="BT55" s="16"/>
      <c r="BU55" s="16"/>
      <c r="BV55" s="16" t="str">
        <f t="shared" si="13"/>
        <v/>
      </c>
      <c r="BW55" s="16" t="str">
        <f t="shared" si="35"/>
        <v/>
      </c>
      <c r="BX55" s="16" t="str">
        <f t="shared" si="14"/>
        <v/>
      </c>
      <c r="BY55" s="16" t="str">
        <f t="shared" si="15"/>
        <v/>
      </c>
      <c r="BZ55" s="16" t="str">
        <f t="shared" si="16"/>
        <v/>
      </c>
      <c r="CA55" s="18" t="str">
        <f t="shared" si="17"/>
        <v/>
      </c>
      <c r="CB55" s="18" t="str">
        <f t="shared" si="18"/>
        <v/>
      </c>
      <c r="CC55" s="18" t="str">
        <f t="shared" ca="1" si="19"/>
        <v/>
      </c>
      <c r="CD55" s="18" t="str">
        <f ca="1">IF(D55&lt;&gt;"",IF(ISERROR(VLOOKUP(BD55,'cat lookups'!$I$3:$I$20,1,FALSE)),"",2),"")</f>
        <v/>
      </c>
      <c r="CE55" s="18" t="str">
        <f t="shared" si="20"/>
        <v/>
      </c>
      <c r="CF55" s="18" t="str">
        <f t="shared" si="21"/>
        <v xml:space="preserve"> </v>
      </c>
      <c r="CG55" s="18" t="str">
        <f t="shared" si="22"/>
        <v/>
      </c>
      <c r="CH55" s="18" t="str">
        <f t="shared" si="23"/>
        <v/>
      </c>
      <c r="CI55" s="18" t="str">
        <f t="shared" si="24"/>
        <v/>
      </c>
      <c r="CJ55" s="18" t="str">
        <f t="shared" si="25"/>
        <v/>
      </c>
      <c r="CK55" s="18" t="str">
        <f t="shared" si="26"/>
        <v/>
      </c>
      <c r="CL55" s="18" t="str">
        <f t="shared" si="27"/>
        <v/>
      </c>
      <c r="CM55" s="18" t="str">
        <f t="shared" si="28"/>
        <v xml:space="preserve"> </v>
      </c>
      <c r="CN55" s="18" t="str">
        <f t="shared" si="29"/>
        <v/>
      </c>
      <c r="CO55" s="18" t="str">
        <f t="shared" si="30"/>
        <v/>
      </c>
    </row>
    <row r="56" spans="8:93" ht="15">
      <c r="H56" s="15" t="e">
        <f t="shared" si="3"/>
        <v>#VALUE!</v>
      </c>
      <c r="I56" s="47"/>
      <c r="J56" s="46" t="e">
        <f t="shared" si="4"/>
        <v>#VALUE!</v>
      </c>
      <c r="X56" s="13"/>
      <c r="AT56" s="13"/>
      <c r="AU56" s="22"/>
      <c r="AV56" s="22"/>
      <c r="AW56" s="22"/>
      <c r="AX56" s="22"/>
      <c r="AY56" s="22"/>
      <c r="AZ56" s="22"/>
      <c r="BA56" s="22"/>
      <c r="BB56" s="22"/>
      <c r="BC56" s="15" t="e">
        <f t="shared" si="5"/>
        <v>#VALUE!</v>
      </c>
      <c r="BI56" t="str">
        <f t="shared" si="31"/>
        <v/>
      </c>
      <c r="BJ56" s="13" t="str">
        <f t="shared" si="32"/>
        <v/>
      </c>
      <c r="BM56" t="str">
        <f t="shared" ca="1" si="6"/>
        <v/>
      </c>
      <c r="BN56" s="16" t="str">
        <f t="shared" si="7"/>
        <v/>
      </c>
      <c r="BO56" s="16" t="str">
        <f t="shared" ca="1" si="33"/>
        <v/>
      </c>
      <c r="BP56" s="16" t="str">
        <f t="shared" ca="1" si="34"/>
        <v/>
      </c>
      <c r="BQ56" s="16" t="str">
        <f t="shared" si="8"/>
        <v/>
      </c>
      <c r="BR56" s="16"/>
      <c r="BS56" s="16"/>
      <c r="BT56" s="16"/>
      <c r="BU56" s="16"/>
      <c r="BV56" s="16" t="str">
        <f t="shared" si="13"/>
        <v/>
      </c>
      <c r="BW56" s="16" t="str">
        <f t="shared" si="35"/>
        <v/>
      </c>
      <c r="BX56" s="16" t="str">
        <f t="shared" si="14"/>
        <v/>
      </c>
      <c r="BY56" s="16" t="str">
        <f t="shared" si="15"/>
        <v/>
      </c>
      <c r="BZ56" s="16" t="str">
        <f t="shared" si="16"/>
        <v/>
      </c>
      <c r="CA56" s="18" t="str">
        <f t="shared" si="17"/>
        <v/>
      </c>
      <c r="CB56" s="18" t="str">
        <f t="shared" si="18"/>
        <v/>
      </c>
      <c r="CC56" s="18" t="str">
        <f t="shared" ca="1" si="19"/>
        <v/>
      </c>
      <c r="CD56" s="18" t="str">
        <f ca="1">IF(D56&lt;&gt;"",IF(ISERROR(VLOOKUP(BD56,'cat lookups'!$I$3:$I$20,1,FALSE)),"",2),"")</f>
        <v/>
      </c>
      <c r="CE56" s="18" t="str">
        <f t="shared" si="20"/>
        <v/>
      </c>
      <c r="CF56" s="18" t="str">
        <f t="shared" si="21"/>
        <v xml:space="preserve"> </v>
      </c>
      <c r="CG56" s="18" t="str">
        <f t="shared" si="22"/>
        <v/>
      </c>
      <c r="CH56" s="18" t="str">
        <f t="shared" si="23"/>
        <v/>
      </c>
      <c r="CI56" s="18" t="str">
        <f t="shared" si="24"/>
        <v/>
      </c>
      <c r="CJ56" s="18" t="str">
        <f t="shared" si="25"/>
        <v/>
      </c>
      <c r="CK56" s="18" t="str">
        <f t="shared" si="26"/>
        <v/>
      </c>
      <c r="CL56" s="18" t="str">
        <f t="shared" si="27"/>
        <v/>
      </c>
      <c r="CM56" s="18" t="str">
        <f t="shared" si="28"/>
        <v xml:space="preserve"> </v>
      </c>
      <c r="CN56" s="18" t="str">
        <f t="shared" si="29"/>
        <v/>
      </c>
      <c r="CO56" s="18" t="str">
        <f t="shared" si="30"/>
        <v/>
      </c>
    </row>
    <row r="57" spans="8:93" ht="15">
      <c r="H57" s="15" t="e">
        <f t="shared" si="3"/>
        <v>#VALUE!</v>
      </c>
      <c r="I57" s="47"/>
      <c r="J57" s="46" t="e">
        <f t="shared" si="4"/>
        <v>#VALUE!</v>
      </c>
      <c r="X57" s="13"/>
      <c r="AT57" s="13"/>
      <c r="AU57" s="22"/>
      <c r="AV57" s="22"/>
      <c r="AW57" s="22"/>
      <c r="AX57" s="22"/>
      <c r="AY57" s="22"/>
      <c r="AZ57" s="22"/>
      <c r="BA57" s="22"/>
      <c r="BB57" s="22"/>
      <c r="BC57" s="15" t="e">
        <f t="shared" si="5"/>
        <v>#VALUE!</v>
      </c>
      <c r="BI57" t="str">
        <f t="shared" si="31"/>
        <v/>
      </c>
      <c r="BJ57" s="13" t="str">
        <f t="shared" si="32"/>
        <v/>
      </c>
      <c r="BM57" t="str">
        <f t="shared" ca="1" si="6"/>
        <v/>
      </c>
      <c r="BN57" s="16" t="str">
        <f t="shared" si="7"/>
        <v/>
      </c>
      <c r="BO57" s="16" t="str">
        <f t="shared" ca="1" si="33"/>
        <v/>
      </c>
      <c r="BP57" s="16" t="str">
        <f t="shared" ca="1" si="34"/>
        <v/>
      </c>
      <c r="BQ57" s="16" t="str">
        <f t="shared" si="8"/>
        <v/>
      </c>
      <c r="BR57" s="16"/>
      <c r="BS57" s="16"/>
      <c r="BT57" s="16"/>
      <c r="BU57" s="16"/>
      <c r="BV57" s="16" t="str">
        <f t="shared" si="13"/>
        <v/>
      </c>
      <c r="BW57" s="16" t="str">
        <f t="shared" si="35"/>
        <v/>
      </c>
      <c r="BX57" s="16" t="str">
        <f t="shared" si="14"/>
        <v/>
      </c>
      <c r="BY57" s="16" t="str">
        <f t="shared" si="15"/>
        <v/>
      </c>
      <c r="BZ57" s="16" t="str">
        <f t="shared" si="16"/>
        <v/>
      </c>
      <c r="CA57" s="18" t="str">
        <f t="shared" si="17"/>
        <v/>
      </c>
      <c r="CB57" s="18" t="str">
        <f t="shared" si="18"/>
        <v/>
      </c>
      <c r="CC57" s="18" t="str">
        <f t="shared" ca="1" si="19"/>
        <v/>
      </c>
      <c r="CD57" s="18" t="str">
        <f ca="1">IF(D57&lt;&gt;"",IF(ISERROR(VLOOKUP(BD57,'cat lookups'!$I$3:$I$20,1,FALSE)),"",2),"")</f>
        <v/>
      </c>
      <c r="CE57" s="18" t="str">
        <f t="shared" si="20"/>
        <v/>
      </c>
      <c r="CF57" s="18" t="str">
        <f t="shared" si="21"/>
        <v xml:space="preserve"> </v>
      </c>
      <c r="CG57" s="18" t="str">
        <f t="shared" si="22"/>
        <v/>
      </c>
      <c r="CH57" s="18" t="str">
        <f t="shared" si="23"/>
        <v/>
      </c>
      <c r="CI57" s="18" t="str">
        <f t="shared" si="24"/>
        <v/>
      </c>
      <c r="CJ57" s="18" t="str">
        <f t="shared" si="25"/>
        <v/>
      </c>
      <c r="CK57" s="18" t="str">
        <f t="shared" si="26"/>
        <v/>
      </c>
      <c r="CL57" s="18" t="str">
        <f t="shared" si="27"/>
        <v/>
      </c>
      <c r="CM57" s="18" t="str">
        <f t="shared" si="28"/>
        <v xml:space="preserve"> </v>
      </c>
      <c r="CN57" s="18" t="str">
        <f t="shared" si="29"/>
        <v/>
      </c>
      <c r="CO57" s="18" t="str">
        <f t="shared" si="30"/>
        <v/>
      </c>
    </row>
    <row r="58" spans="8:93" ht="15">
      <c r="H58" s="15" t="e">
        <f t="shared" si="3"/>
        <v>#VALUE!</v>
      </c>
      <c r="I58" s="47"/>
      <c r="J58" s="46" t="e">
        <f t="shared" si="4"/>
        <v>#VALUE!</v>
      </c>
      <c r="X58" s="13"/>
      <c r="AT58" s="13"/>
      <c r="AU58" s="22"/>
      <c r="AV58" s="22"/>
      <c r="AW58" s="22"/>
      <c r="AX58" s="22"/>
      <c r="AY58" s="22"/>
      <c r="AZ58" s="22"/>
      <c r="BA58" s="22"/>
      <c r="BB58" s="22"/>
      <c r="BC58" s="15" t="e">
        <f t="shared" si="5"/>
        <v>#VALUE!</v>
      </c>
      <c r="BI58" t="str">
        <f t="shared" si="31"/>
        <v/>
      </c>
      <c r="BJ58" s="13" t="str">
        <f t="shared" si="32"/>
        <v/>
      </c>
      <c r="BM58" t="str">
        <f t="shared" ca="1" si="6"/>
        <v/>
      </c>
      <c r="BN58" s="16" t="str">
        <f t="shared" si="7"/>
        <v/>
      </c>
      <c r="BO58" s="16" t="str">
        <f t="shared" ca="1" si="33"/>
        <v/>
      </c>
      <c r="BP58" s="16" t="str">
        <f t="shared" ca="1" si="34"/>
        <v/>
      </c>
      <c r="BQ58" s="16" t="str">
        <f t="shared" si="8"/>
        <v/>
      </c>
      <c r="BR58" s="16"/>
      <c r="BS58" s="16"/>
      <c r="BT58" s="16"/>
      <c r="BU58" s="16"/>
      <c r="BV58" s="16" t="str">
        <f t="shared" si="13"/>
        <v/>
      </c>
      <c r="BW58" s="16" t="str">
        <f t="shared" si="35"/>
        <v/>
      </c>
      <c r="BX58" s="16" t="str">
        <f t="shared" si="14"/>
        <v/>
      </c>
      <c r="BY58" s="16" t="str">
        <f t="shared" si="15"/>
        <v/>
      </c>
      <c r="BZ58" s="16" t="str">
        <f t="shared" si="16"/>
        <v/>
      </c>
      <c r="CA58" s="18" t="str">
        <f t="shared" si="17"/>
        <v/>
      </c>
      <c r="CB58" s="18" t="str">
        <f t="shared" si="18"/>
        <v/>
      </c>
      <c r="CC58" s="18" t="str">
        <f t="shared" ca="1" si="19"/>
        <v/>
      </c>
      <c r="CD58" s="18" t="str">
        <f ca="1">IF(D58&lt;&gt;"",IF(ISERROR(VLOOKUP(BD58,'cat lookups'!$I$3:$I$20,1,FALSE)),"",2),"")</f>
        <v/>
      </c>
      <c r="CE58" s="18" t="str">
        <f t="shared" si="20"/>
        <v/>
      </c>
      <c r="CF58" s="18" t="str">
        <f t="shared" si="21"/>
        <v xml:space="preserve"> </v>
      </c>
      <c r="CG58" s="18" t="str">
        <f t="shared" si="22"/>
        <v/>
      </c>
      <c r="CH58" s="18" t="str">
        <f t="shared" si="23"/>
        <v/>
      </c>
      <c r="CI58" s="18" t="str">
        <f t="shared" si="24"/>
        <v/>
      </c>
      <c r="CJ58" s="18" t="str">
        <f t="shared" si="25"/>
        <v/>
      </c>
      <c r="CK58" s="18" t="str">
        <f t="shared" si="26"/>
        <v/>
      </c>
      <c r="CL58" s="18" t="str">
        <f t="shared" si="27"/>
        <v/>
      </c>
      <c r="CM58" s="18" t="str">
        <f t="shared" si="28"/>
        <v xml:space="preserve"> </v>
      </c>
      <c r="CN58" s="18" t="str">
        <f t="shared" si="29"/>
        <v/>
      </c>
      <c r="CO58" s="18" t="str">
        <f t="shared" si="30"/>
        <v/>
      </c>
    </row>
    <row r="59" spans="8:93" ht="15">
      <c r="H59" s="15" t="e">
        <f t="shared" si="3"/>
        <v>#VALUE!</v>
      </c>
      <c r="I59" s="47"/>
      <c r="J59" s="46" t="e">
        <f t="shared" si="4"/>
        <v>#VALUE!</v>
      </c>
      <c r="X59" s="13"/>
      <c r="AT59" s="13"/>
      <c r="AU59" s="22"/>
      <c r="AV59" s="22"/>
      <c r="AW59" s="22"/>
      <c r="AX59" s="22"/>
      <c r="AY59" s="22"/>
      <c r="AZ59" s="22"/>
      <c r="BA59" s="22"/>
      <c r="BB59" s="22"/>
      <c r="BC59" s="15" t="e">
        <f t="shared" si="5"/>
        <v>#VALUE!</v>
      </c>
      <c r="BI59" t="str">
        <f t="shared" si="31"/>
        <v/>
      </c>
      <c r="BJ59" s="13" t="str">
        <f t="shared" si="32"/>
        <v/>
      </c>
      <c r="BM59" t="str">
        <f t="shared" ca="1" si="6"/>
        <v/>
      </c>
      <c r="BN59" s="16" t="str">
        <f t="shared" si="7"/>
        <v/>
      </c>
      <c r="BO59" s="16" t="str">
        <f t="shared" ca="1" si="33"/>
        <v/>
      </c>
      <c r="BP59" s="16" t="str">
        <f t="shared" ca="1" si="34"/>
        <v/>
      </c>
      <c r="BQ59" s="16" t="str">
        <f t="shared" si="8"/>
        <v/>
      </c>
      <c r="BR59" s="16"/>
      <c r="BS59" s="16"/>
      <c r="BT59" s="16"/>
      <c r="BU59" s="16"/>
      <c r="BV59" s="16" t="str">
        <f t="shared" si="13"/>
        <v/>
      </c>
      <c r="BW59" s="16" t="str">
        <f t="shared" si="35"/>
        <v/>
      </c>
      <c r="BX59" s="16" t="str">
        <f t="shared" si="14"/>
        <v/>
      </c>
      <c r="BY59" s="16" t="str">
        <f t="shared" si="15"/>
        <v/>
      </c>
      <c r="BZ59" s="16" t="str">
        <f t="shared" si="16"/>
        <v/>
      </c>
      <c r="CA59" s="18" t="str">
        <f t="shared" si="17"/>
        <v/>
      </c>
      <c r="CB59" s="18" t="str">
        <f t="shared" si="18"/>
        <v/>
      </c>
      <c r="CC59" s="18" t="str">
        <f t="shared" ca="1" si="19"/>
        <v/>
      </c>
      <c r="CD59" s="18" t="str">
        <f ca="1">IF(D59&lt;&gt;"",IF(ISERROR(VLOOKUP(BD59,'cat lookups'!$I$3:$I$20,1,FALSE)),"",2),"")</f>
        <v/>
      </c>
      <c r="CE59" s="18" t="str">
        <f t="shared" si="20"/>
        <v/>
      </c>
      <c r="CF59" s="18" t="str">
        <f t="shared" si="21"/>
        <v xml:space="preserve"> </v>
      </c>
      <c r="CG59" s="18" t="str">
        <f t="shared" si="22"/>
        <v/>
      </c>
      <c r="CH59" s="18" t="str">
        <f t="shared" si="23"/>
        <v/>
      </c>
      <c r="CI59" s="18" t="str">
        <f t="shared" si="24"/>
        <v/>
      </c>
      <c r="CJ59" s="18" t="str">
        <f t="shared" si="25"/>
        <v/>
      </c>
      <c r="CK59" s="18" t="str">
        <f t="shared" si="26"/>
        <v/>
      </c>
      <c r="CL59" s="18" t="str">
        <f t="shared" si="27"/>
        <v/>
      </c>
      <c r="CM59" s="18" t="str">
        <f t="shared" si="28"/>
        <v xml:space="preserve"> </v>
      </c>
      <c r="CN59" s="18" t="str">
        <f t="shared" si="29"/>
        <v/>
      </c>
      <c r="CO59" s="18" t="str">
        <f t="shared" si="30"/>
        <v/>
      </c>
    </row>
    <row r="60" spans="8:93" ht="15">
      <c r="H60" s="15" t="e">
        <f t="shared" si="3"/>
        <v>#VALUE!</v>
      </c>
      <c r="I60" s="47"/>
      <c r="J60" s="46" t="e">
        <f t="shared" si="4"/>
        <v>#VALUE!</v>
      </c>
      <c r="X60" s="13"/>
      <c r="AT60" s="13"/>
      <c r="AU60" s="22"/>
      <c r="AV60" s="22"/>
      <c r="AW60" s="22"/>
      <c r="AX60" s="22"/>
      <c r="AY60" s="22"/>
      <c r="AZ60" s="22"/>
      <c r="BA60" s="22"/>
      <c r="BB60" s="22"/>
      <c r="BC60" s="15" t="e">
        <f t="shared" si="5"/>
        <v>#VALUE!</v>
      </c>
      <c r="BI60" t="str">
        <f t="shared" si="31"/>
        <v/>
      </c>
      <c r="BJ60" s="13" t="str">
        <f t="shared" si="32"/>
        <v/>
      </c>
      <c r="BM60" t="str">
        <f t="shared" ca="1" si="6"/>
        <v/>
      </c>
      <c r="BN60" s="16" t="str">
        <f t="shared" si="7"/>
        <v/>
      </c>
      <c r="BO60" s="16" t="str">
        <f t="shared" ca="1" si="33"/>
        <v/>
      </c>
      <c r="BP60" s="16" t="str">
        <f t="shared" ca="1" si="34"/>
        <v/>
      </c>
      <c r="BQ60" s="16" t="str">
        <f t="shared" si="8"/>
        <v/>
      </c>
      <c r="BR60" s="16"/>
      <c r="BS60" s="16"/>
      <c r="BT60" s="16"/>
      <c r="BU60" s="16"/>
      <c r="BV60" s="16" t="str">
        <f t="shared" si="13"/>
        <v/>
      </c>
      <c r="BW60" s="16" t="str">
        <f t="shared" si="35"/>
        <v/>
      </c>
      <c r="BX60" s="16" t="str">
        <f t="shared" si="14"/>
        <v/>
      </c>
      <c r="BY60" s="16" t="str">
        <f t="shared" si="15"/>
        <v/>
      </c>
      <c r="BZ60" s="16" t="str">
        <f t="shared" si="16"/>
        <v/>
      </c>
      <c r="CA60" s="18" t="str">
        <f t="shared" si="17"/>
        <v/>
      </c>
      <c r="CB60" s="18" t="str">
        <f t="shared" si="18"/>
        <v/>
      </c>
      <c r="CC60" s="18" t="str">
        <f t="shared" ca="1" si="19"/>
        <v/>
      </c>
      <c r="CD60" s="18" t="str">
        <f ca="1">IF(D60&lt;&gt;"",IF(ISERROR(VLOOKUP(BD60,'cat lookups'!$I$3:$I$20,1,FALSE)),"",2),"")</f>
        <v/>
      </c>
      <c r="CE60" s="18" t="str">
        <f t="shared" si="20"/>
        <v/>
      </c>
      <c r="CF60" s="18" t="str">
        <f t="shared" si="21"/>
        <v xml:space="preserve"> </v>
      </c>
      <c r="CG60" s="18" t="str">
        <f t="shared" si="22"/>
        <v/>
      </c>
      <c r="CH60" s="18" t="str">
        <f t="shared" si="23"/>
        <v/>
      </c>
      <c r="CI60" s="18" t="str">
        <f t="shared" si="24"/>
        <v/>
      </c>
      <c r="CJ60" s="18" t="str">
        <f t="shared" si="25"/>
        <v/>
      </c>
      <c r="CK60" s="18" t="str">
        <f t="shared" si="26"/>
        <v/>
      </c>
      <c r="CL60" s="18" t="str">
        <f t="shared" si="27"/>
        <v/>
      </c>
      <c r="CM60" s="18" t="str">
        <f t="shared" si="28"/>
        <v xml:space="preserve"> </v>
      </c>
      <c r="CN60" s="18" t="str">
        <f t="shared" si="29"/>
        <v/>
      </c>
      <c r="CO60" s="18" t="str">
        <f t="shared" si="30"/>
        <v/>
      </c>
    </row>
    <row r="61" spans="8:93" ht="15">
      <c r="H61" s="15" t="e">
        <f t="shared" si="3"/>
        <v>#VALUE!</v>
      </c>
      <c r="I61" s="47"/>
      <c r="J61" s="46" t="e">
        <f t="shared" si="4"/>
        <v>#VALUE!</v>
      </c>
      <c r="X61" s="13"/>
      <c r="AT61" s="13"/>
      <c r="AU61" s="22"/>
      <c r="AV61" s="22"/>
      <c r="AW61" s="22"/>
      <c r="AX61" s="22"/>
      <c r="AY61" s="22"/>
      <c r="AZ61" s="22"/>
      <c r="BA61" s="22"/>
      <c r="BB61" s="22"/>
      <c r="BC61" s="15" t="e">
        <f t="shared" si="5"/>
        <v>#VALUE!</v>
      </c>
      <c r="BI61" t="str">
        <f t="shared" si="31"/>
        <v/>
      </c>
      <c r="BJ61" s="13" t="str">
        <f t="shared" si="32"/>
        <v/>
      </c>
      <c r="BM61" t="str">
        <f t="shared" ca="1" si="6"/>
        <v/>
      </c>
      <c r="BN61" s="16" t="str">
        <f t="shared" si="7"/>
        <v/>
      </c>
      <c r="BO61" s="16" t="str">
        <f t="shared" ca="1" si="33"/>
        <v/>
      </c>
      <c r="BP61" s="16" t="str">
        <f t="shared" ca="1" si="34"/>
        <v/>
      </c>
      <c r="BQ61" s="16" t="str">
        <f t="shared" si="8"/>
        <v/>
      </c>
      <c r="BR61" s="16"/>
      <c r="BS61" s="16"/>
      <c r="BT61" s="16"/>
      <c r="BU61" s="16"/>
      <c r="BV61" s="16" t="str">
        <f t="shared" si="13"/>
        <v/>
      </c>
      <c r="BW61" s="16" t="str">
        <f t="shared" si="35"/>
        <v/>
      </c>
      <c r="BX61" s="16" t="str">
        <f t="shared" si="14"/>
        <v/>
      </c>
      <c r="BY61" s="16" t="str">
        <f t="shared" si="15"/>
        <v/>
      </c>
      <c r="BZ61" s="16" t="str">
        <f t="shared" si="16"/>
        <v/>
      </c>
      <c r="CA61" s="18" t="str">
        <f t="shared" si="17"/>
        <v/>
      </c>
      <c r="CB61" s="18" t="str">
        <f t="shared" si="18"/>
        <v/>
      </c>
      <c r="CC61" s="18" t="str">
        <f t="shared" ca="1" si="19"/>
        <v/>
      </c>
      <c r="CD61" s="18" t="str">
        <f ca="1">IF(D61&lt;&gt;"",IF(ISERROR(VLOOKUP(BD61,'cat lookups'!$I$3:$I$20,1,FALSE)),"",2),"")</f>
        <v/>
      </c>
      <c r="CE61" s="18" t="str">
        <f t="shared" si="20"/>
        <v/>
      </c>
      <c r="CF61" s="18" t="str">
        <f t="shared" si="21"/>
        <v xml:space="preserve"> </v>
      </c>
      <c r="CG61" s="18" t="str">
        <f t="shared" si="22"/>
        <v/>
      </c>
      <c r="CH61" s="18" t="str">
        <f t="shared" si="23"/>
        <v/>
      </c>
      <c r="CI61" s="18" t="str">
        <f t="shared" si="24"/>
        <v/>
      </c>
      <c r="CJ61" s="18" t="str">
        <f t="shared" si="25"/>
        <v/>
      </c>
      <c r="CK61" s="18" t="str">
        <f t="shared" si="26"/>
        <v/>
      </c>
      <c r="CL61" s="18" t="str">
        <f t="shared" si="27"/>
        <v/>
      </c>
      <c r="CM61" s="18" t="str">
        <f t="shared" si="28"/>
        <v xml:space="preserve"> </v>
      </c>
      <c r="CN61" s="18" t="str">
        <f t="shared" si="29"/>
        <v/>
      </c>
      <c r="CO61" s="18" t="str">
        <f t="shared" si="30"/>
        <v/>
      </c>
    </row>
    <row r="62" spans="8:93" ht="15">
      <c r="H62" s="15" t="e">
        <f t="shared" si="3"/>
        <v>#VALUE!</v>
      </c>
      <c r="I62" s="47"/>
      <c r="J62" s="46" t="e">
        <f t="shared" si="4"/>
        <v>#VALUE!</v>
      </c>
      <c r="X62" s="13"/>
      <c r="AT62" s="13"/>
      <c r="AU62" s="22"/>
      <c r="AV62" s="22"/>
      <c r="AW62" s="22"/>
      <c r="AX62" s="22"/>
      <c r="AY62" s="22"/>
      <c r="AZ62" s="22"/>
      <c r="BA62" s="22"/>
      <c r="BB62" s="22"/>
      <c r="BC62" s="15" t="e">
        <f t="shared" si="5"/>
        <v>#VALUE!</v>
      </c>
      <c r="BI62" t="str">
        <f t="shared" si="31"/>
        <v/>
      </c>
      <c r="BJ62" s="13" t="str">
        <f t="shared" si="32"/>
        <v/>
      </c>
      <c r="BM62" t="str">
        <f t="shared" ca="1" si="6"/>
        <v/>
      </c>
      <c r="BN62" s="16" t="str">
        <f t="shared" si="7"/>
        <v/>
      </c>
      <c r="BO62" s="16" t="str">
        <f t="shared" ca="1" si="33"/>
        <v/>
      </c>
      <c r="BP62" s="16" t="str">
        <f t="shared" ca="1" si="34"/>
        <v/>
      </c>
      <c r="BQ62" s="16" t="str">
        <f t="shared" si="8"/>
        <v/>
      </c>
      <c r="BR62" s="16"/>
      <c r="BS62" s="16"/>
      <c r="BT62" s="16"/>
      <c r="BU62" s="16"/>
      <c r="BV62" s="16" t="str">
        <f t="shared" si="13"/>
        <v/>
      </c>
      <c r="BW62" s="16" t="str">
        <f t="shared" si="35"/>
        <v/>
      </c>
      <c r="BX62" s="16" t="str">
        <f t="shared" si="14"/>
        <v/>
      </c>
      <c r="BY62" s="16" t="str">
        <f t="shared" si="15"/>
        <v/>
      </c>
      <c r="BZ62" s="16" t="str">
        <f t="shared" si="16"/>
        <v/>
      </c>
      <c r="CA62" s="18" t="str">
        <f t="shared" si="17"/>
        <v/>
      </c>
      <c r="CB62" s="18" t="str">
        <f t="shared" si="18"/>
        <v/>
      </c>
      <c r="CC62" s="18" t="str">
        <f t="shared" ca="1" si="19"/>
        <v/>
      </c>
      <c r="CD62" s="18" t="str">
        <f ca="1">IF(D62&lt;&gt;"",IF(ISERROR(VLOOKUP(BD62,'cat lookups'!$I$3:$I$20,1,FALSE)),"",2),"")</f>
        <v/>
      </c>
      <c r="CE62" s="18" t="str">
        <f t="shared" si="20"/>
        <v/>
      </c>
      <c r="CF62" s="18" t="str">
        <f t="shared" si="21"/>
        <v xml:space="preserve"> </v>
      </c>
      <c r="CG62" s="18" t="str">
        <f t="shared" si="22"/>
        <v/>
      </c>
      <c r="CH62" s="18" t="str">
        <f t="shared" si="23"/>
        <v/>
      </c>
      <c r="CI62" s="18" t="str">
        <f t="shared" si="24"/>
        <v/>
      </c>
      <c r="CJ62" s="18" t="str">
        <f t="shared" si="25"/>
        <v/>
      </c>
      <c r="CK62" s="18" t="str">
        <f t="shared" si="26"/>
        <v/>
      </c>
      <c r="CL62" s="18" t="str">
        <f t="shared" si="27"/>
        <v/>
      </c>
      <c r="CM62" s="18" t="str">
        <f t="shared" si="28"/>
        <v xml:space="preserve"> </v>
      </c>
      <c r="CN62" s="18" t="str">
        <f t="shared" si="29"/>
        <v/>
      </c>
      <c r="CO62" s="18" t="str">
        <f t="shared" si="30"/>
        <v/>
      </c>
    </row>
    <row r="63" spans="8:93" ht="15">
      <c r="H63" s="15" t="e">
        <f t="shared" si="3"/>
        <v>#VALUE!</v>
      </c>
      <c r="I63" s="47"/>
      <c r="J63" s="46" t="e">
        <f t="shared" si="4"/>
        <v>#VALUE!</v>
      </c>
      <c r="X63" s="13"/>
      <c r="AT63" s="13"/>
      <c r="AU63" s="22"/>
      <c r="AV63" s="22"/>
      <c r="AW63" s="22"/>
      <c r="AX63" s="22"/>
      <c r="AY63" s="22"/>
      <c r="AZ63" s="22"/>
      <c r="BA63" s="22"/>
      <c r="BB63" s="22"/>
      <c r="BC63" s="15" t="e">
        <f t="shared" si="5"/>
        <v>#VALUE!</v>
      </c>
      <c r="BI63" t="str">
        <f t="shared" si="31"/>
        <v/>
      </c>
      <c r="BJ63" s="13" t="str">
        <f t="shared" si="32"/>
        <v/>
      </c>
      <c r="BM63" t="str">
        <f t="shared" ca="1" si="6"/>
        <v/>
      </c>
      <c r="BN63" s="16" t="str">
        <f t="shared" si="7"/>
        <v/>
      </c>
      <c r="BO63" s="16" t="str">
        <f t="shared" ca="1" si="33"/>
        <v/>
      </c>
      <c r="BP63" s="16" t="str">
        <f t="shared" ca="1" si="34"/>
        <v/>
      </c>
      <c r="BQ63" s="16" t="str">
        <f t="shared" si="8"/>
        <v/>
      </c>
      <c r="BR63" s="16"/>
      <c r="BS63" s="16"/>
      <c r="BT63" s="16"/>
      <c r="BU63" s="16"/>
      <c r="BV63" s="16" t="str">
        <f t="shared" si="13"/>
        <v/>
      </c>
      <c r="BW63" s="16" t="str">
        <f t="shared" si="35"/>
        <v/>
      </c>
      <c r="BX63" s="16" t="str">
        <f t="shared" si="14"/>
        <v/>
      </c>
      <c r="BY63" s="16" t="str">
        <f t="shared" si="15"/>
        <v/>
      </c>
      <c r="BZ63" s="16" t="str">
        <f t="shared" si="16"/>
        <v/>
      </c>
      <c r="CA63" s="18" t="str">
        <f t="shared" si="17"/>
        <v/>
      </c>
      <c r="CB63" s="18" t="str">
        <f t="shared" si="18"/>
        <v/>
      </c>
      <c r="CC63" s="18" t="str">
        <f t="shared" ca="1" si="19"/>
        <v/>
      </c>
      <c r="CD63" s="18" t="str">
        <f ca="1">IF(D63&lt;&gt;"",IF(ISERROR(VLOOKUP(BD63,'cat lookups'!$I$3:$I$20,1,FALSE)),"",2),"")</f>
        <v/>
      </c>
      <c r="CE63" s="18" t="str">
        <f t="shared" si="20"/>
        <v/>
      </c>
      <c r="CF63" s="18" t="str">
        <f t="shared" si="21"/>
        <v xml:space="preserve"> </v>
      </c>
      <c r="CG63" s="18" t="str">
        <f t="shared" si="22"/>
        <v/>
      </c>
      <c r="CH63" s="18" t="str">
        <f t="shared" si="23"/>
        <v/>
      </c>
      <c r="CI63" s="18" t="str">
        <f t="shared" si="24"/>
        <v/>
      </c>
      <c r="CJ63" s="18" t="str">
        <f t="shared" si="25"/>
        <v/>
      </c>
      <c r="CK63" s="18" t="str">
        <f t="shared" si="26"/>
        <v/>
      </c>
      <c r="CL63" s="18" t="str">
        <f t="shared" si="27"/>
        <v/>
      </c>
      <c r="CM63" s="18" t="str">
        <f t="shared" si="28"/>
        <v xml:space="preserve"> </v>
      </c>
      <c r="CN63" s="18" t="str">
        <f t="shared" si="29"/>
        <v/>
      </c>
      <c r="CO63" s="18" t="str">
        <f t="shared" si="30"/>
        <v/>
      </c>
    </row>
    <row r="64" spans="8:93" ht="15">
      <c r="H64" s="15" t="e">
        <f t="shared" si="3"/>
        <v>#VALUE!</v>
      </c>
      <c r="I64" s="47"/>
      <c r="J64" s="46" t="e">
        <f t="shared" si="4"/>
        <v>#VALUE!</v>
      </c>
      <c r="X64" s="13"/>
      <c r="AT64" s="13"/>
      <c r="AU64" s="22"/>
      <c r="AV64" s="22"/>
      <c r="AW64" s="22"/>
      <c r="AX64" s="22"/>
      <c r="AY64" s="22"/>
      <c r="AZ64" s="22"/>
      <c r="BA64" s="22"/>
      <c r="BB64" s="22"/>
      <c r="BC64" s="15" t="e">
        <f t="shared" si="5"/>
        <v>#VALUE!</v>
      </c>
      <c r="BI64" t="str">
        <f t="shared" si="31"/>
        <v/>
      </c>
      <c r="BJ64" s="13" t="str">
        <f t="shared" si="32"/>
        <v/>
      </c>
      <c r="BM64" t="str">
        <f t="shared" ca="1" si="6"/>
        <v/>
      </c>
      <c r="BN64" s="16" t="str">
        <f t="shared" si="7"/>
        <v/>
      </c>
      <c r="BO64" s="16" t="str">
        <f t="shared" ca="1" si="33"/>
        <v/>
      </c>
      <c r="BP64" s="16" t="str">
        <f t="shared" ca="1" si="34"/>
        <v/>
      </c>
      <c r="BQ64" s="16" t="str">
        <f t="shared" si="8"/>
        <v/>
      </c>
      <c r="BR64" s="16"/>
      <c r="BS64" s="16"/>
      <c r="BT64" s="16"/>
      <c r="BU64" s="16"/>
      <c r="BV64" s="16" t="str">
        <f t="shared" si="13"/>
        <v/>
      </c>
      <c r="BW64" s="16" t="str">
        <f t="shared" si="35"/>
        <v/>
      </c>
      <c r="BX64" s="16" t="str">
        <f t="shared" si="14"/>
        <v/>
      </c>
      <c r="BY64" s="16" t="str">
        <f t="shared" si="15"/>
        <v/>
      </c>
      <c r="BZ64" s="16" t="str">
        <f t="shared" si="16"/>
        <v/>
      </c>
      <c r="CA64" s="18" t="str">
        <f t="shared" si="17"/>
        <v/>
      </c>
      <c r="CB64" s="18" t="str">
        <f t="shared" si="18"/>
        <v/>
      </c>
      <c r="CC64" s="18" t="str">
        <f t="shared" ca="1" si="19"/>
        <v/>
      </c>
      <c r="CD64" s="18" t="str">
        <f ca="1">IF(D64&lt;&gt;"",IF(ISERROR(VLOOKUP(BD64,'cat lookups'!$I$3:$I$20,1,FALSE)),"",2),"")</f>
        <v/>
      </c>
      <c r="CE64" s="18" t="str">
        <f t="shared" si="20"/>
        <v/>
      </c>
      <c r="CF64" s="18" t="str">
        <f t="shared" si="21"/>
        <v xml:space="preserve"> </v>
      </c>
      <c r="CG64" s="18" t="str">
        <f t="shared" si="22"/>
        <v/>
      </c>
      <c r="CH64" s="18" t="str">
        <f t="shared" si="23"/>
        <v/>
      </c>
      <c r="CI64" s="18" t="str">
        <f t="shared" si="24"/>
        <v/>
      </c>
      <c r="CJ64" s="18" t="str">
        <f t="shared" si="25"/>
        <v/>
      </c>
      <c r="CK64" s="18" t="str">
        <f t="shared" si="26"/>
        <v/>
      </c>
      <c r="CL64" s="18" t="str">
        <f t="shared" si="27"/>
        <v/>
      </c>
      <c r="CM64" s="18" t="str">
        <f t="shared" si="28"/>
        <v xml:space="preserve"> </v>
      </c>
      <c r="CN64" s="18" t="str">
        <f t="shared" si="29"/>
        <v/>
      </c>
      <c r="CO64" s="18" t="str">
        <f t="shared" si="30"/>
        <v/>
      </c>
    </row>
    <row r="65" spans="8:93" ht="15">
      <c r="H65" s="15" t="e">
        <f t="shared" si="3"/>
        <v>#VALUE!</v>
      </c>
      <c r="I65" s="47"/>
      <c r="J65" s="46" t="e">
        <f t="shared" si="4"/>
        <v>#VALUE!</v>
      </c>
      <c r="X65" s="13"/>
      <c r="AT65" s="13"/>
      <c r="AU65" s="22"/>
      <c r="AV65" s="22"/>
      <c r="AW65" s="22"/>
      <c r="AX65" s="22"/>
      <c r="AY65" s="22"/>
      <c r="AZ65" s="22"/>
      <c r="BA65" s="22"/>
      <c r="BB65" s="22"/>
      <c r="BC65" s="15" t="e">
        <f t="shared" si="5"/>
        <v>#VALUE!</v>
      </c>
      <c r="BI65" t="str">
        <f t="shared" si="31"/>
        <v/>
      </c>
      <c r="BJ65" s="13" t="str">
        <f t="shared" si="32"/>
        <v/>
      </c>
      <c r="BM65" t="str">
        <f t="shared" ca="1" si="6"/>
        <v/>
      </c>
      <c r="BN65" s="16" t="str">
        <f t="shared" si="7"/>
        <v/>
      </c>
      <c r="BO65" s="16" t="str">
        <f t="shared" ca="1" si="33"/>
        <v/>
      </c>
      <c r="BP65" s="16" t="str">
        <f t="shared" ca="1" si="34"/>
        <v/>
      </c>
      <c r="BQ65" s="16" t="str">
        <f t="shared" si="8"/>
        <v/>
      </c>
      <c r="BR65" s="16"/>
      <c r="BS65" s="16"/>
      <c r="BT65" s="16"/>
      <c r="BU65" s="16"/>
      <c r="BV65" s="16" t="str">
        <f t="shared" si="13"/>
        <v/>
      </c>
      <c r="BW65" s="16" t="str">
        <f t="shared" si="35"/>
        <v/>
      </c>
      <c r="BX65" s="16" t="str">
        <f t="shared" si="14"/>
        <v/>
      </c>
      <c r="BY65" s="16" t="str">
        <f t="shared" si="15"/>
        <v/>
      </c>
      <c r="BZ65" s="16" t="str">
        <f t="shared" si="16"/>
        <v/>
      </c>
      <c r="CA65" s="18" t="str">
        <f t="shared" si="17"/>
        <v/>
      </c>
      <c r="CB65" s="18" t="str">
        <f t="shared" si="18"/>
        <v/>
      </c>
      <c r="CC65" s="18" t="str">
        <f t="shared" ca="1" si="19"/>
        <v/>
      </c>
      <c r="CD65" s="18" t="str">
        <f ca="1">IF(D65&lt;&gt;"",IF(ISERROR(VLOOKUP(BD65,'cat lookups'!$I$3:$I$20,1,FALSE)),"",2),"")</f>
        <v/>
      </c>
      <c r="CE65" s="18" t="str">
        <f t="shared" si="20"/>
        <v/>
      </c>
      <c r="CF65" s="18" t="str">
        <f t="shared" si="21"/>
        <v xml:space="preserve"> </v>
      </c>
      <c r="CG65" s="18" t="str">
        <f t="shared" si="22"/>
        <v/>
      </c>
      <c r="CH65" s="18" t="str">
        <f t="shared" si="23"/>
        <v/>
      </c>
      <c r="CI65" s="18" t="str">
        <f t="shared" si="24"/>
        <v/>
      </c>
      <c r="CJ65" s="18" t="str">
        <f t="shared" si="25"/>
        <v/>
      </c>
      <c r="CK65" s="18" t="str">
        <f t="shared" si="26"/>
        <v/>
      </c>
      <c r="CL65" s="18" t="str">
        <f t="shared" si="27"/>
        <v/>
      </c>
      <c r="CM65" s="18" t="str">
        <f t="shared" si="28"/>
        <v xml:space="preserve"> </v>
      </c>
      <c r="CN65" s="18" t="str">
        <f t="shared" si="29"/>
        <v/>
      </c>
      <c r="CO65" s="18" t="str">
        <f t="shared" si="30"/>
        <v/>
      </c>
    </row>
    <row r="66" spans="8:93" ht="15">
      <c r="H66" s="15" t="e">
        <f t="shared" si="3"/>
        <v>#VALUE!</v>
      </c>
      <c r="I66" s="47"/>
      <c r="J66" s="46" t="e">
        <f t="shared" si="4"/>
        <v>#VALUE!</v>
      </c>
      <c r="X66" s="13"/>
      <c r="AT66" s="13"/>
      <c r="AU66" s="22"/>
      <c r="AV66" s="22"/>
      <c r="AW66" s="22"/>
      <c r="AX66" s="22"/>
      <c r="AY66" s="22"/>
      <c r="AZ66" s="22"/>
      <c r="BA66" s="22"/>
      <c r="BB66" s="22"/>
      <c r="BC66" s="15" t="e">
        <f t="shared" si="5"/>
        <v>#VALUE!</v>
      </c>
      <c r="BI66" t="str">
        <f t="shared" si="31"/>
        <v/>
      </c>
      <c r="BJ66" s="13" t="str">
        <f t="shared" si="32"/>
        <v/>
      </c>
      <c r="BM66" t="str">
        <f t="shared" ca="1" si="6"/>
        <v/>
      </c>
      <c r="BN66" s="16" t="str">
        <f t="shared" si="7"/>
        <v/>
      </c>
      <c r="BO66" s="16" t="str">
        <f t="shared" ca="1" si="33"/>
        <v/>
      </c>
      <c r="BP66" s="16" t="str">
        <f t="shared" ca="1" si="34"/>
        <v/>
      </c>
      <c r="BQ66" s="16" t="str">
        <f t="shared" si="8"/>
        <v/>
      </c>
      <c r="BR66" s="16"/>
      <c r="BS66" s="16"/>
      <c r="BT66" s="16"/>
      <c r="BU66" s="16"/>
      <c r="BV66" s="16" t="str">
        <f t="shared" si="13"/>
        <v/>
      </c>
      <c r="BW66" s="16" t="str">
        <f t="shared" si="35"/>
        <v/>
      </c>
      <c r="BX66" s="16" t="str">
        <f t="shared" si="14"/>
        <v/>
      </c>
      <c r="BY66" s="16" t="str">
        <f t="shared" si="15"/>
        <v/>
      </c>
      <c r="BZ66" s="16" t="str">
        <f t="shared" si="16"/>
        <v/>
      </c>
      <c r="CA66" s="18" t="str">
        <f t="shared" si="17"/>
        <v/>
      </c>
      <c r="CB66" s="18" t="str">
        <f t="shared" si="18"/>
        <v/>
      </c>
      <c r="CC66" s="18" t="str">
        <f t="shared" ca="1" si="19"/>
        <v/>
      </c>
      <c r="CD66" s="18" t="str">
        <f ca="1">IF(D66&lt;&gt;"",IF(ISERROR(VLOOKUP(BD66,'cat lookups'!$I$3:$I$20,1,FALSE)),"",2),"")</f>
        <v/>
      </c>
      <c r="CE66" s="18" t="str">
        <f t="shared" si="20"/>
        <v/>
      </c>
      <c r="CF66" s="18" t="str">
        <f t="shared" si="21"/>
        <v xml:space="preserve"> </v>
      </c>
      <c r="CG66" s="18" t="str">
        <f t="shared" si="22"/>
        <v/>
      </c>
      <c r="CH66" s="18" t="str">
        <f t="shared" si="23"/>
        <v/>
      </c>
      <c r="CI66" s="18" t="str">
        <f t="shared" si="24"/>
        <v/>
      </c>
      <c r="CJ66" s="18" t="str">
        <f t="shared" si="25"/>
        <v/>
      </c>
      <c r="CK66" s="18" t="str">
        <f t="shared" si="26"/>
        <v/>
      </c>
      <c r="CL66" s="18" t="str">
        <f t="shared" si="27"/>
        <v/>
      </c>
      <c r="CM66" s="18" t="str">
        <f t="shared" si="28"/>
        <v xml:space="preserve"> </v>
      </c>
      <c r="CN66" s="18" t="str">
        <f t="shared" si="29"/>
        <v/>
      </c>
      <c r="CO66" s="18" t="str">
        <f t="shared" si="30"/>
        <v/>
      </c>
    </row>
    <row r="67" spans="8:93" ht="15">
      <c r="H67" s="15" t="e">
        <f t="shared" si="3"/>
        <v>#VALUE!</v>
      </c>
      <c r="I67" s="47"/>
      <c r="J67" s="46" t="e">
        <f t="shared" si="4"/>
        <v>#VALUE!</v>
      </c>
      <c r="X67" s="13"/>
      <c r="AT67" s="13"/>
      <c r="AU67" s="22"/>
      <c r="AV67" s="22"/>
      <c r="AW67" s="22"/>
      <c r="AX67" s="22"/>
      <c r="AY67" s="22"/>
      <c r="AZ67" s="22"/>
      <c r="BA67" s="22"/>
      <c r="BB67" s="22"/>
      <c r="BC67" s="15" t="e">
        <f t="shared" si="5"/>
        <v>#VALUE!</v>
      </c>
      <c r="BI67" t="str">
        <f t="shared" si="31"/>
        <v/>
      </c>
      <c r="BJ67" s="13" t="str">
        <f t="shared" si="32"/>
        <v/>
      </c>
      <c r="BM67" t="str">
        <f t="shared" ca="1" si="6"/>
        <v/>
      </c>
      <c r="BN67" s="16" t="str">
        <f t="shared" si="7"/>
        <v/>
      </c>
      <c r="BO67" s="16" t="str">
        <f t="shared" ca="1" si="33"/>
        <v/>
      </c>
      <c r="BP67" s="16" t="str">
        <f t="shared" ca="1" si="34"/>
        <v/>
      </c>
      <c r="BQ67" s="16" t="str">
        <f t="shared" si="8"/>
        <v/>
      </c>
      <c r="BR67" s="16"/>
      <c r="BS67" s="16"/>
      <c r="BT67" s="16"/>
      <c r="BU67" s="16"/>
      <c r="BV67" s="16" t="str">
        <f t="shared" si="13"/>
        <v/>
      </c>
      <c r="BW67" s="16" t="str">
        <f t="shared" si="35"/>
        <v/>
      </c>
      <c r="BX67" s="16" t="str">
        <f t="shared" si="14"/>
        <v/>
      </c>
      <c r="BY67" s="16" t="str">
        <f t="shared" si="15"/>
        <v/>
      </c>
      <c r="BZ67" s="16" t="str">
        <f t="shared" si="16"/>
        <v/>
      </c>
      <c r="CA67" s="18" t="str">
        <f t="shared" si="17"/>
        <v/>
      </c>
      <c r="CB67" s="18" t="str">
        <f t="shared" si="18"/>
        <v/>
      </c>
      <c r="CC67" s="18" t="str">
        <f t="shared" ca="1" si="19"/>
        <v/>
      </c>
      <c r="CD67" s="18" t="str">
        <f ca="1">IF(D67&lt;&gt;"",IF(ISERROR(VLOOKUP(BD67,'cat lookups'!$I$3:$I$20,1,FALSE)),"",2),"")</f>
        <v/>
      </c>
      <c r="CE67" s="18" t="str">
        <f t="shared" si="20"/>
        <v/>
      </c>
      <c r="CF67" s="18" t="str">
        <f t="shared" si="21"/>
        <v xml:space="preserve"> </v>
      </c>
      <c r="CG67" s="18" t="str">
        <f t="shared" si="22"/>
        <v/>
      </c>
      <c r="CH67" s="18" t="str">
        <f t="shared" si="23"/>
        <v/>
      </c>
      <c r="CI67" s="18" t="str">
        <f t="shared" si="24"/>
        <v/>
      </c>
      <c r="CJ67" s="18" t="str">
        <f t="shared" si="25"/>
        <v/>
      </c>
      <c r="CK67" s="18" t="str">
        <f t="shared" si="26"/>
        <v/>
      </c>
      <c r="CL67" s="18" t="str">
        <f t="shared" si="27"/>
        <v/>
      </c>
      <c r="CM67" s="18" t="str">
        <f t="shared" si="28"/>
        <v xml:space="preserve"> </v>
      </c>
      <c r="CN67" s="18" t="str">
        <f t="shared" si="29"/>
        <v/>
      </c>
      <c r="CO67" s="18" t="str">
        <f t="shared" si="30"/>
        <v/>
      </c>
    </row>
    <row r="68" spans="8:93" ht="15">
      <c r="H68" s="15" t="e">
        <f t="shared" si="3"/>
        <v>#VALUE!</v>
      </c>
      <c r="I68" s="47"/>
      <c r="J68" s="46" t="e">
        <f t="shared" si="4"/>
        <v>#VALUE!</v>
      </c>
      <c r="X68" s="13"/>
      <c r="AT68" s="13"/>
      <c r="AU68" s="22"/>
      <c r="AV68" s="22"/>
      <c r="AW68" s="22"/>
      <c r="AX68" s="22"/>
      <c r="AY68" s="22"/>
      <c r="AZ68" s="22"/>
      <c r="BA68" s="22"/>
      <c r="BB68" s="22"/>
      <c r="BC68" s="15" t="e">
        <f t="shared" si="5"/>
        <v>#VALUE!</v>
      </c>
      <c r="BI68" t="str">
        <f t="shared" si="31"/>
        <v/>
      </c>
      <c r="BJ68" s="13" t="str">
        <f t="shared" si="32"/>
        <v/>
      </c>
      <c r="BM68" t="str">
        <f t="shared" ca="1" si="6"/>
        <v/>
      </c>
      <c r="BN68" s="16" t="str">
        <f t="shared" si="7"/>
        <v/>
      </c>
      <c r="BO68" s="16" t="str">
        <f t="shared" ref="BO68:BO99" ca="1" si="36">IF(D68&lt;&gt;"",(VLOOKUP(Y68,Categories,2,FALSE)),"")</f>
        <v/>
      </c>
      <c r="BP68" s="16" t="str">
        <f t="shared" ref="BP68:BP99" ca="1" si="37">IF(D68&lt;&gt;"",(VLOOKUP(Z68,Subcategories,2,FALSE)),"")</f>
        <v/>
      </c>
      <c r="BQ68" s="16" t="str">
        <f t="shared" si="8"/>
        <v/>
      </c>
      <c r="BR68" s="16"/>
      <c r="BS68" s="16"/>
      <c r="BT68" s="16"/>
      <c r="BU68" s="16"/>
      <c r="BV68" s="16" t="str">
        <f t="shared" si="13"/>
        <v/>
      </c>
      <c r="BW68" s="16" t="str">
        <f t="shared" ref="BW68:BW100" si="38">IF(D68&lt;&gt;"",IF(AR68="Y","Energy Star",""),"")</f>
        <v/>
      </c>
      <c r="BX68" s="16" t="str">
        <f t="shared" si="14"/>
        <v/>
      </c>
      <c r="BY68" s="16" t="str">
        <f t="shared" si="15"/>
        <v/>
      </c>
      <c r="BZ68" s="16" t="str">
        <f t="shared" si="16"/>
        <v/>
      </c>
      <c r="CA68" s="18" t="str">
        <f t="shared" si="17"/>
        <v/>
      </c>
      <c r="CB68" s="18" t="str">
        <f t="shared" si="18"/>
        <v/>
      </c>
      <c r="CC68" s="18" t="str">
        <f t="shared" ca="1" si="19"/>
        <v/>
      </c>
      <c r="CD68" s="18" t="str">
        <f ca="1">IF(D68&lt;&gt;"",IF(ISERROR(VLOOKUP(BD68,'cat lookups'!$I$3:$I$20,1,FALSE)),"",2),"")</f>
        <v/>
      </c>
      <c r="CE68" s="18" t="str">
        <f t="shared" si="20"/>
        <v/>
      </c>
      <c r="CF68" s="18" t="str">
        <f t="shared" si="21"/>
        <v xml:space="preserve"> </v>
      </c>
      <c r="CG68" s="18" t="str">
        <f t="shared" si="22"/>
        <v/>
      </c>
      <c r="CH68" s="18" t="str">
        <f t="shared" si="23"/>
        <v/>
      </c>
      <c r="CI68" s="18" t="str">
        <f t="shared" si="24"/>
        <v/>
      </c>
      <c r="CJ68" s="18" t="str">
        <f t="shared" si="25"/>
        <v/>
      </c>
      <c r="CK68" s="18" t="str">
        <f t="shared" si="26"/>
        <v/>
      </c>
      <c r="CL68" s="18" t="str">
        <f t="shared" si="27"/>
        <v/>
      </c>
      <c r="CM68" s="18" t="str">
        <f t="shared" si="28"/>
        <v xml:space="preserve"> </v>
      </c>
      <c r="CN68" s="18" t="str">
        <f t="shared" si="29"/>
        <v/>
      </c>
      <c r="CO68" s="18" t="str">
        <f t="shared" si="30"/>
        <v/>
      </c>
    </row>
    <row r="69" spans="8:93" ht="15">
      <c r="H69" s="15" t="e">
        <f t="shared" ref="H69:H99" si="39">IF((IF(LEN(G69)&lt;12,((MID(G69,2,1)+MID(G69,4,1)+MID(G69,6,1)+MID(G69,8,1)+MID(G69,10,1))*13+(MID(G69,1,1)+MID(G69,3,1)+MID(G69,5,1)+MID(G69,7,1)+MID(G69,9,1)+MID(G69,11,1)))/10,((MID(G69,1,1)+MID(G69,3,1)+MID(G69,5,1)+MID(G69,7,1)+MID(G69,9,1)+MID(G69,11,1))*13+(MID(G69,2,1)+MID(G69,4,1)+MID(G69,6,1)+MID(G69,8,1)+MID(G69,10,1)+MID(G69,12,1)))/10)-IF(LEN(G69)&lt;12,INT(((MID(G69,2,1)+MID(G69,4,1)+MID(G69,6,1)+MID(G69,8,1)+MID(G69,10,1))*13+(MID(G69,1,1)+MID(G69,3,1)+MID(G69,5,1)+MID(G69,7,1)+MID(G69,9,1)+MID(G69,11,1)))/10),INT(((MID(G69,1,1)+MID(G69,3,1)+MID(G69,5,1)+MID(G69,7,1)+MID(G69,9,1)+MID(G69,11,1))*13+(MID(G69,2,1)+MID(G69,4,1)+MID(G69,6,1)+MID(G69,8,1)+MID(G69,10,1)+MID(G69,12,1)))/10)))&lt;&gt;0,"Bad UPC","OK")</f>
        <v>#VALUE!</v>
      </c>
      <c r="I69" s="47"/>
      <c r="J69" s="46" t="e">
        <f t="shared" ref="J69:J100" si="40">IF((IF(LEN(I69)&lt;12,((MID(I69,2,1)+MID(I69,4,1)+MID(I69,6,1)+MID(I69,8,1)+MID(I69,10,1)+MID(I69,12,1))+(MID(I69,1,1)+MID(I69,3,1)+MID(I69,5,1)+MID(I69,7,1)+MID(I69,9,1)+MID(I69,11,1)+MID(I69,13,1))*3)/10,((MID(I69,1,1)+MID(I69,3,1)+MID(I69,5,1)+MID(I69,7,1)+MID(I69,9,1)+MID(I69,11,1)+MID(I69,13,1))+(MID(I69,2,1)+MID(I69,4,1)+MID(I69,6,1)+MID(I69,8,1)+MID(I69,10,1)+MID(I69,12,1))*3)/10)-IF(LEN(I69)&lt;12,INT(((MID(I69,2,1)+MID(I69,4,1)+MID(I69,6,1)+MID(I69,8,1)+MID(I69,10,1)+MID(I69,12,1))+(MID(I69,1,1)+MID(I69,3,1)+MID(I69,5,1)+MID(I69,7,1)+MID(I69,9,1)+MID(I69,11,1)+MID(I69,13,1))*3)/10),INT(((MID(I69,1,1)+MID(I69,3,1)+MID(I69,5,1)+MID(I69,7,1)+MID(I69,9,1)+MID(I69,11,1)+MID(I69,13,1))+(MID(I69,2,1)+MID(I69,4,1)+MID(I69,6,1)+MID(I69,8,1)+MID(I69,10,1)+MID(I69,12,1))*3)/10)))&lt;&gt;0,"Bad EAN","OK")</f>
        <v>#VALUE!</v>
      </c>
      <c r="X69" s="13"/>
      <c r="AT69" s="13"/>
      <c r="AU69" s="22"/>
      <c r="AV69" s="22"/>
      <c r="AW69" s="22"/>
      <c r="AX69" s="22"/>
      <c r="AY69" s="22"/>
      <c r="AZ69" s="22"/>
      <c r="BA69" s="22"/>
      <c r="BB69" s="22"/>
      <c r="BC69" s="15" t="e">
        <f t="shared" ref="BC69:BC99" si="41">IF((IF(LEN(AU69)&lt;12,((MID(AU69,2,1)+MID(AU69,4,1)+MID(AU69,6,1)+MID(AU69,8,1)+MID(AU69,10,1))*13+(MID(AU69,1,1)+MID(AU69,3,1)+MID(AU69,5,1)+MID(AU69,7,1)+MID(AU69,9,1)+MID(AU69,11,1)))/10,((MID(AU69,1,1)+MID(AU69,3,1)+MID(AU69,5,1)+MID(AU69,7,1)+MID(AU69,9,1)+MID(AU69,11,1))*13+(MID(AU69,2,1)+MID(AU69,4,1)+MID(AU69,6,1)+MID(AU69,8,1)+MID(AU69,10,1)+MID(AU69,12,1)))/10)-IF(LEN(AU69)&lt;12,INT(((MID(AU69,2,1)+MID(AU69,4,1)+MID(AU69,6,1)+MID(AU69,8,1)+MID(AU69,10,1))*13+(MID(AU69,1,1)+MID(AU69,3,1)+MID(AU69,5,1)+MID(AU69,7,1)+MID(AU69,9,1)+MID(AU69,11,1)))/10),INT(((MID(AU69,1,1)+MID(AU69,3,1)+MID(AU69,5,1)+MID(AU69,7,1)+MID(AU69,9,1)+MID(AU69,11,1))*13+(MID(AU69,2,1)+MID(AU69,4,1)+MID(AU69,6,1)+MID(AU69,8,1)+MID(AU69,10,1)+MID(AU69,12,1)))/10)))&lt;&gt;0,"Bad UPC","OK")</f>
        <v>#VALUE!</v>
      </c>
      <c r="BI69" t="str">
        <f t="shared" ref="BI69:BI100" si="42">IF(S69&lt;&gt;"",IF(S69&gt;0,"Y","N"),"")</f>
        <v/>
      </c>
      <c r="BJ69" s="13" t="str">
        <f t="shared" ref="BJ69:BJ100" si="43">IF(S69&lt;&gt;"",IF(S69&gt;0,"Y","N"),"")</f>
        <v/>
      </c>
      <c r="BM69" t="str">
        <f t="shared" ref="BM69:BM100" ca="1" si="44">IF(D69&lt;&gt;"",IF(TODAY()&gt;M69,5,0),"")</f>
        <v/>
      </c>
      <c r="BN69" s="16" t="str">
        <f t="shared" ref="BN69:BN99" si="45">IF(D69&lt;&gt;"",IF(LEFT(BO69,2)="23",23,147),"")</f>
        <v/>
      </c>
      <c r="BO69" s="16" t="str">
        <f t="shared" ca="1" si="36"/>
        <v/>
      </c>
      <c r="BP69" s="16" t="str">
        <f t="shared" ca="1" si="37"/>
        <v/>
      </c>
      <c r="BQ69" s="16" t="str">
        <f t="shared" ref="BQ69:BQ99" si="46">IF(D69&lt;&gt;"",1,"")</f>
        <v/>
      </c>
      <c r="BR69" s="16"/>
      <c r="BS69" s="16"/>
      <c r="BT69" s="16"/>
      <c r="BU69" s="16"/>
      <c r="BV69" s="16" t="str">
        <f t="shared" ref="BV69:BV100" si="47">IF(D69&lt;&gt;"","NP","")</f>
        <v/>
      </c>
      <c r="BW69" s="16" t="str">
        <f t="shared" si="38"/>
        <v/>
      </c>
      <c r="BX69" s="16" t="str">
        <f t="shared" ref="BX69:BX100" si="48">IF(D69&lt;&gt;"","Y","")</f>
        <v/>
      </c>
      <c r="BY69" s="16" t="str">
        <f t="shared" ref="BY69:BY100" si="49">IF(D69&lt;&gt;"",IF(AG69&lt;&gt;"",CONCATENATE(AG69,"; ",BE69),BE69),"")</f>
        <v/>
      </c>
      <c r="BZ69" s="16" t="str">
        <f t="shared" ref="BZ69:BZ100" si="50">IF(D69&lt;&gt;"","N","")</f>
        <v/>
      </c>
      <c r="CA69" s="18" t="str">
        <f t="shared" ref="CA69:CA100" si="51">IF(D69&lt;&gt;"","TRUE","")</f>
        <v/>
      </c>
      <c r="CB69" s="18" t="str">
        <f t="shared" ref="CB69:CB100" si="52">IF(D69&lt;&gt;"",7,"")</f>
        <v/>
      </c>
      <c r="CC69" s="18" t="str">
        <f t="shared" ref="CC69:CC100" ca="1" si="53">IF(E69&lt;&gt;"",IF(TODAY()&gt;M69,5,0),"")</f>
        <v/>
      </c>
      <c r="CD69" s="18" t="str">
        <f ca="1">IF(D69&lt;&gt;"",IF(ISERROR(VLOOKUP(BD69,'cat lookups'!$I$3:$I$20,1,FALSE)),"",2),"")</f>
        <v/>
      </c>
      <c r="CE69" s="18" t="str">
        <f t="shared" ref="CE69:CE100" si="54">IF(D69&lt;&gt;"",IF(AND(AK69="Y",AL69="Y"),"serial_number",""),"")</f>
        <v/>
      </c>
      <c r="CF69" s="18" t="str">
        <f t="shared" ref="CF69:CF100" si="55">SUBSTITUTE(CONCATENATE(CG69,CH69,CI69,CJ69,CK69,CL69,CM69),"; ","")</f>
        <v xml:space="preserve"> </v>
      </c>
      <c r="CG69" s="18" t="str">
        <f t="shared" ref="CG69:CG100" si="56">IF(AV69="Y", "1;","")</f>
        <v/>
      </c>
      <c r="CH69" s="18" t="str">
        <f t="shared" ref="CH69:CH100" si="57">IF(AW69="Y", "2;","")</f>
        <v/>
      </c>
      <c r="CI69" s="18" t="str">
        <f t="shared" ref="CI69:CI100" si="58">IF(AX69="Y", "3;","")</f>
        <v/>
      </c>
      <c r="CJ69" s="18" t="str">
        <f t="shared" ref="CJ69:CJ100" si="59">IF(AY69="Y", "4;","")</f>
        <v/>
      </c>
      <c r="CK69" s="18" t="str">
        <f t="shared" ref="CK69:CK100" si="60">IF(AZ69="Y", "5;","")</f>
        <v/>
      </c>
      <c r="CL69" s="18" t="str">
        <f t="shared" ref="CL69:CL100" si="61">IF(BA69="Y", "6;","")</f>
        <v/>
      </c>
      <c r="CM69" s="18" t="str">
        <f t="shared" ref="CM69:CM100" si="62">IF(BB69="Y", "7"," ")</f>
        <v xml:space="preserve"> </v>
      </c>
      <c r="CN69" s="18" t="str">
        <f t="shared" ref="CN69:CN100" si="63">IF(AND(ISBLANK(C69),ISBLANK(K69),ISBLANK(L69),ISBLANK(S69)),"",IF(AND(ISTEXT(S69),NOT(EXACT(S69,"NULL"))),"FALSE",IF(OR((AND(K69&gt;0,ISNUMBER(BG69),BG69&lt;=K69)),(AND(ISNUMBER(S69),K69&gt;0,S69&gt;0,S69&lt;=K69)),(AND(K69&gt;0,L69&gt;0,L69&lt;=K69)),(AND(L69&gt;0,ISNUMBER(BG69),BG69&gt;0,L69&lt;BG69)),(AND(ISNUMBER(S69),L69&gt;0,S69&gt;0,L69&lt;S69)),(AND(ISNUMBER(S69),S69&gt;0,ISNUMBER(BG69),BG69&gt;0,BG69&lt;S69))),"FALSE","TRUE")))</f>
        <v/>
      </c>
      <c r="CO69" s="18" t="str">
        <f t="shared" ref="CO69:CO100" si="64">IF(D69&lt;&gt;"",N69,"")</f>
        <v/>
      </c>
    </row>
    <row r="70" spans="8:93" ht="15">
      <c r="H70" s="15" t="e">
        <f t="shared" si="39"/>
        <v>#VALUE!</v>
      </c>
      <c r="I70" s="47"/>
      <c r="J70" s="46" t="e">
        <f t="shared" si="40"/>
        <v>#VALUE!</v>
      </c>
      <c r="X70" s="13"/>
      <c r="AT70" s="13"/>
      <c r="AU70" s="22"/>
      <c r="AV70" s="22"/>
      <c r="AW70" s="22"/>
      <c r="AX70" s="22"/>
      <c r="AY70" s="22"/>
      <c r="AZ70" s="22"/>
      <c r="BA70" s="22"/>
      <c r="BB70" s="22"/>
      <c r="BC70" s="15" t="e">
        <f t="shared" si="41"/>
        <v>#VALUE!</v>
      </c>
      <c r="BI70" t="str">
        <f t="shared" si="42"/>
        <v/>
      </c>
      <c r="BJ70" s="13" t="str">
        <f t="shared" si="43"/>
        <v/>
      </c>
      <c r="BM70" t="str">
        <f t="shared" ca="1" si="44"/>
        <v/>
      </c>
      <c r="BN70" s="16" t="str">
        <f t="shared" si="45"/>
        <v/>
      </c>
      <c r="BO70" s="16" t="str">
        <f t="shared" ca="1" si="36"/>
        <v/>
      </c>
      <c r="BP70" s="16" t="str">
        <f t="shared" ca="1" si="37"/>
        <v/>
      </c>
      <c r="BQ70" s="16" t="str">
        <f t="shared" si="46"/>
        <v/>
      </c>
      <c r="BR70" s="16"/>
      <c r="BS70" s="16"/>
      <c r="BT70" s="16"/>
      <c r="BU70" s="16"/>
      <c r="BV70" s="16" t="str">
        <f t="shared" si="47"/>
        <v/>
      </c>
      <c r="BW70" s="16" t="str">
        <f t="shared" si="38"/>
        <v/>
      </c>
      <c r="BX70" s="16" t="str">
        <f t="shared" si="48"/>
        <v/>
      </c>
      <c r="BY70" s="16" t="str">
        <f t="shared" si="49"/>
        <v/>
      </c>
      <c r="BZ70" s="16" t="str">
        <f t="shared" si="50"/>
        <v/>
      </c>
      <c r="CA70" s="18" t="str">
        <f t="shared" si="51"/>
        <v/>
      </c>
      <c r="CB70" s="18" t="str">
        <f t="shared" si="52"/>
        <v/>
      </c>
      <c r="CC70" s="18" t="str">
        <f t="shared" ca="1" si="53"/>
        <v/>
      </c>
      <c r="CD70" s="18" t="str">
        <f ca="1">IF(D70&lt;&gt;"",IF(ISERROR(VLOOKUP(BD70,'cat lookups'!$I$3:$I$20,1,FALSE)),"",2),"")</f>
        <v/>
      </c>
      <c r="CE70" s="18" t="str">
        <f t="shared" si="54"/>
        <v/>
      </c>
      <c r="CF70" s="18" t="str">
        <f t="shared" si="55"/>
        <v xml:space="preserve"> </v>
      </c>
      <c r="CG70" s="18" t="str">
        <f t="shared" si="56"/>
        <v/>
      </c>
      <c r="CH70" s="18" t="str">
        <f t="shared" si="57"/>
        <v/>
      </c>
      <c r="CI70" s="18" t="str">
        <f t="shared" si="58"/>
        <v/>
      </c>
      <c r="CJ70" s="18" t="str">
        <f t="shared" si="59"/>
        <v/>
      </c>
      <c r="CK70" s="18" t="str">
        <f t="shared" si="60"/>
        <v/>
      </c>
      <c r="CL70" s="18" t="str">
        <f t="shared" si="61"/>
        <v/>
      </c>
      <c r="CM70" s="18" t="str">
        <f t="shared" si="62"/>
        <v xml:space="preserve"> </v>
      </c>
      <c r="CN70" s="18" t="str">
        <f t="shared" si="63"/>
        <v/>
      </c>
      <c r="CO70" s="18" t="str">
        <f t="shared" si="64"/>
        <v/>
      </c>
    </row>
    <row r="71" spans="8:93" ht="15">
      <c r="H71" s="15" t="e">
        <f t="shared" si="39"/>
        <v>#VALUE!</v>
      </c>
      <c r="I71" s="47"/>
      <c r="J71" s="46" t="e">
        <f t="shared" si="40"/>
        <v>#VALUE!</v>
      </c>
      <c r="X71" s="13"/>
      <c r="AT71" s="13"/>
      <c r="AU71" s="22"/>
      <c r="AV71" s="22"/>
      <c r="AW71" s="22"/>
      <c r="AX71" s="22"/>
      <c r="AY71" s="22"/>
      <c r="AZ71" s="22"/>
      <c r="BA71" s="22"/>
      <c r="BB71" s="22"/>
      <c r="BC71" s="15" t="e">
        <f t="shared" si="41"/>
        <v>#VALUE!</v>
      </c>
      <c r="BI71" t="str">
        <f t="shared" si="42"/>
        <v/>
      </c>
      <c r="BJ71" s="13" t="str">
        <f t="shared" si="43"/>
        <v/>
      </c>
      <c r="BM71" t="str">
        <f t="shared" ca="1" si="44"/>
        <v/>
      </c>
      <c r="BN71" s="16" t="str">
        <f t="shared" si="45"/>
        <v/>
      </c>
      <c r="BO71" s="16" t="str">
        <f t="shared" ca="1" si="36"/>
        <v/>
      </c>
      <c r="BP71" s="16" t="str">
        <f t="shared" ca="1" si="37"/>
        <v/>
      </c>
      <c r="BQ71" s="16" t="str">
        <f t="shared" si="46"/>
        <v/>
      </c>
      <c r="BR71" s="16"/>
      <c r="BS71" s="16"/>
      <c r="BT71" s="16"/>
      <c r="BU71" s="16"/>
      <c r="BV71" s="16" t="str">
        <f t="shared" si="47"/>
        <v/>
      </c>
      <c r="BW71" s="16" t="str">
        <f t="shared" si="38"/>
        <v/>
      </c>
      <c r="BX71" s="16" t="str">
        <f t="shared" si="48"/>
        <v/>
      </c>
      <c r="BY71" s="16" t="str">
        <f t="shared" si="49"/>
        <v/>
      </c>
      <c r="BZ71" s="16" t="str">
        <f t="shared" si="50"/>
        <v/>
      </c>
      <c r="CA71" s="18" t="str">
        <f t="shared" si="51"/>
        <v/>
      </c>
      <c r="CB71" s="18" t="str">
        <f t="shared" si="52"/>
        <v/>
      </c>
      <c r="CC71" s="18" t="str">
        <f t="shared" ca="1" si="53"/>
        <v/>
      </c>
      <c r="CD71" s="18" t="str">
        <f ca="1">IF(D71&lt;&gt;"",IF(ISERROR(VLOOKUP(BD71,'cat lookups'!$I$3:$I$20,1,FALSE)),"",2),"")</f>
        <v/>
      </c>
      <c r="CE71" s="18" t="str">
        <f t="shared" si="54"/>
        <v/>
      </c>
      <c r="CF71" s="18" t="str">
        <f t="shared" si="55"/>
        <v xml:space="preserve"> </v>
      </c>
      <c r="CG71" s="18" t="str">
        <f t="shared" si="56"/>
        <v/>
      </c>
      <c r="CH71" s="18" t="str">
        <f t="shared" si="57"/>
        <v/>
      </c>
      <c r="CI71" s="18" t="str">
        <f t="shared" si="58"/>
        <v/>
      </c>
      <c r="CJ71" s="18" t="str">
        <f t="shared" si="59"/>
        <v/>
      </c>
      <c r="CK71" s="18" t="str">
        <f t="shared" si="60"/>
        <v/>
      </c>
      <c r="CL71" s="18" t="str">
        <f t="shared" si="61"/>
        <v/>
      </c>
      <c r="CM71" s="18" t="str">
        <f t="shared" si="62"/>
        <v xml:space="preserve"> </v>
      </c>
      <c r="CN71" s="18" t="str">
        <f t="shared" si="63"/>
        <v/>
      </c>
      <c r="CO71" s="18" t="str">
        <f t="shared" si="64"/>
        <v/>
      </c>
    </row>
    <row r="72" spans="8:93" ht="15">
      <c r="H72" s="15" t="e">
        <f t="shared" si="39"/>
        <v>#VALUE!</v>
      </c>
      <c r="I72" s="47"/>
      <c r="J72" s="46" t="e">
        <f t="shared" si="40"/>
        <v>#VALUE!</v>
      </c>
      <c r="X72" s="13"/>
      <c r="AT72" s="13"/>
      <c r="AU72" s="22"/>
      <c r="AV72" s="22"/>
      <c r="AW72" s="22"/>
      <c r="AX72" s="22"/>
      <c r="AY72" s="22"/>
      <c r="AZ72" s="22"/>
      <c r="BA72" s="22"/>
      <c r="BB72" s="22"/>
      <c r="BC72" s="15" t="e">
        <f t="shared" si="41"/>
        <v>#VALUE!</v>
      </c>
      <c r="BI72" t="str">
        <f t="shared" si="42"/>
        <v/>
      </c>
      <c r="BJ72" s="13" t="str">
        <f t="shared" si="43"/>
        <v/>
      </c>
      <c r="BM72" t="str">
        <f t="shared" ca="1" si="44"/>
        <v/>
      </c>
      <c r="BN72" s="16" t="str">
        <f t="shared" si="45"/>
        <v/>
      </c>
      <c r="BO72" s="16" t="str">
        <f t="shared" ca="1" si="36"/>
        <v/>
      </c>
      <c r="BP72" s="16" t="str">
        <f t="shared" ca="1" si="37"/>
        <v/>
      </c>
      <c r="BQ72" s="16" t="str">
        <f t="shared" si="46"/>
        <v/>
      </c>
      <c r="BR72" s="16"/>
      <c r="BS72" s="16"/>
      <c r="BT72" s="16"/>
      <c r="BU72" s="16"/>
      <c r="BV72" s="16" t="str">
        <f t="shared" si="47"/>
        <v/>
      </c>
      <c r="BW72" s="16" t="str">
        <f t="shared" si="38"/>
        <v/>
      </c>
      <c r="BX72" s="16" t="str">
        <f t="shared" si="48"/>
        <v/>
      </c>
      <c r="BY72" s="16" t="str">
        <f t="shared" si="49"/>
        <v/>
      </c>
      <c r="BZ72" s="16" t="str">
        <f t="shared" si="50"/>
        <v/>
      </c>
      <c r="CA72" s="18" t="str">
        <f t="shared" si="51"/>
        <v/>
      </c>
      <c r="CB72" s="18" t="str">
        <f t="shared" si="52"/>
        <v/>
      </c>
      <c r="CC72" s="18" t="str">
        <f t="shared" ca="1" si="53"/>
        <v/>
      </c>
      <c r="CD72" s="18" t="str">
        <f ca="1">IF(D72&lt;&gt;"",IF(ISERROR(VLOOKUP(BD72,'cat lookups'!$I$3:$I$20,1,FALSE)),"",2),"")</f>
        <v/>
      </c>
      <c r="CE72" s="18" t="str">
        <f t="shared" si="54"/>
        <v/>
      </c>
      <c r="CF72" s="18" t="str">
        <f t="shared" si="55"/>
        <v xml:space="preserve"> </v>
      </c>
      <c r="CG72" s="18" t="str">
        <f t="shared" si="56"/>
        <v/>
      </c>
      <c r="CH72" s="18" t="str">
        <f t="shared" si="57"/>
        <v/>
      </c>
      <c r="CI72" s="18" t="str">
        <f t="shared" si="58"/>
        <v/>
      </c>
      <c r="CJ72" s="18" t="str">
        <f t="shared" si="59"/>
        <v/>
      </c>
      <c r="CK72" s="18" t="str">
        <f t="shared" si="60"/>
        <v/>
      </c>
      <c r="CL72" s="18" t="str">
        <f t="shared" si="61"/>
        <v/>
      </c>
      <c r="CM72" s="18" t="str">
        <f t="shared" si="62"/>
        <v xml:space="preserve"> </v>
      </c>
      <c r="CN72" s="18" t="str">
        <f t="shared" si="63"/>
        <v/>
      </c>
      <c r="CO72" s="18" t="str">
        <f t="shared" si="64"/>
        <v/>
      </c>
    </row>
    <row r="73" spans="8:93" ht="15">
      <c r="H73" s="15" t="e">
        <f t="shared" si="39"/>
        <v>#VALUE!</v>
      </c>
      <c r="I73" s="47"/>
      <c r="J73" s="46" t="e">
        <f t="shared" si="40"/>
        <v>#VALUE!</v>
      </c>
      <c r="X73" s="13"/>
      <c r="AT73" s="13"/>
      <c r="AU73" s="22"/>
      <c r="AV73" s="22"/>
      <c r="AW73" s="22"/>
      <c r="AX73" s="22"/>
      <c r="AY73" s="22"/>
      <c r="AZ73" s="22"/>
      <c r="BA73" s="22"/>
      <c r="BB73" s="22"/>
      <c r="BC73" s="15" t="e">
        <f t="shared" si="41"/>
        <v>#VALUE!</v>
      </c>
      <c r="BI73" t="str">
        <f t="shared" si="42"/>
        <v/>
      </c>
      <c r="BJ73" s="13" t="str">
        <f t="shared" si="43"/>
        <v/>
      </c>
      <c r="BM73" t="str">
        <f t="shared" ca="1" si="44"/>
        <v/>
      </c>
      <c r="BN73" s="16" t="str">
        <f t="shared" si="45"/>
        <v/>
      </c>
      <c r="BO73" s="16" t="str">
        <f t="shared" ca="1" si="36"/>
        <v/>
      </c>
      <c r="BP73" s="16" t="str">
        <f t="shared" ca="1" si="37"/>
        <v/>
      </c>
      <c r="BQ73" s="16" t="str">
        <f t="shared" si="46"/>
        <v/>
      </c>
      <c r="BR73" s="16"/>
      <c r="BS73" s="16"/>
      <c r="BT73" s="16"/>
      <c r="BU73" s="16"/>
      <c r="BV73" s="16" t="str">
        <f t="shared" si="47"/>
        <v/>
      </c>
      <c r="BW73" s="16" t="str">
        <f t="shared" si="38"/>
        <v/>
      </c>
      <c r="BX73" s="16" t="str">
        <f t="shared" si="48"/>
        <v/>
      </c>
      <c r="BY73" s="16" t="str">
        <f t="shared" si="49"/>
        <v/>
      </c>
      <c r="BZ73" s="16" t="str">
        <f t="shared" si="50"/>
        <v/>
      </c>
      <c r="CA73" s="18" t="str">
        <f t="shared" si="51"/>
        <v/>
      </c>
      <c r="CB73" s="18" t="str">
        <f t="shared" si="52"/>
        <v/>
      </c>
      <c r="CC73" s="18" t="str">
        <f t="shared" ca="1" si="53"/>
        <v/>
      </c>
      <c r="CD73" s="18" t="str">
        <f ca="1">IF(D73&lt;&gt;"",IF(ISERROR(VLOOKUP(BD73,'cat lookups'!$I$3:$I$20,1,FALSE)),"",2),"")</f>
        <v/>
      </c>
      <c r="CE73" s="18" t="str">
        <f t="shared" si="54"/>
        <v/>
      </c>
      <c r="CF73" s="18" t="str">
        <f t="shared" si="55"/>
        <v xml:space="preserve"> </v>
      </c>
      <c r="CG73" s="18" t="str">
        <f t="shared" si="56"/>
        <v/>
      </c>
      <c r="CH73" s="18" t="str">
        <f t="shared" si="57"/>
        <v/>
      </c>
      <c r="CI73" s="18" t="str">
        <f t="shared" si="58"/>
        <v/>
      </c>
      <c r="CJ73" s="18" t="str">
        <f t="shared" si="59"/>
        <v/>
      </c>
      <c r="CK73" s="18" t="str">
        <f t="shared" si="60"/>
        <v/>
      </c>
      <c r="CL73" s="18" t="str">
        <f t="shared" si="61"/>
        <v/>
      </c>
      <c r="CM73" s="18" t="str">
        <f t="shared" si="62"/>
        <v xml:space="preserve"> </v>
      </c>
      <c r="CN73" s="18" t="str">
        <f t="shared" si="63"/>
        <v/>
      </c>
      <c r="CO73" s="18" t="str">
        <f t="shared" si="64"/>
        <v/>
      </c>
    </row>
    <row r="74" spans="8:93" ht="15">
      <c r="H74" s="15" t="e">
        <f t="shared" si="39"/>
        <v>#VALUE!</v>
      </c>
      <c r="I74" s="47"/>
      <c r="J74" s="46" t="e">
        <f t="shared" si="40"/>
        <v>#VALUE!</v>
      </c>
      <c r="X74" s="13"/>
      <c r="AT74" s="13"/>
      <c r="AU74" s="22"/>
      <c r="AV74" s="22"/>
      <c r="AW74" s="22"/>
      <c r="AX74" s="22"/>
      <c r="AY74" s="22"/>
      <c r="AZ74" s="22"/>
      <c r="BA74" s="22"/>
      <c r="BB74" s="22"/>
      <c r="BC74" s="15" t="e">
        <f t="shared" si="41"/>
        <v>#VALUE!</v>
      </c>
      <c r="BI74" t="str">
        <f t="shared" si="42"/>
        <v/>
      </c>
      <c r="BJ74" s="13" t="str">
        <f t="shared" si="43"/>
        <v/>
      </c>
      <c r="BM74" t="str">
        <f t="shared" ca="1" si="44"/>
        <v/>
      </c>
      <c r="BN74" s="16" t="str">
        <f t="shared" si="45"/>
        <v/>
      </c>
      <c r="BO74" s="16" t="str">
        <f t="shared" ca="1" si="36"/>
        <v/>
      </c>
      <c r="BP74" s="16" t="str">
        <f t="shared" ca="1" si="37"/>
        <v/>
      </c>
      <c r="BQ74" s="16" t="str">
        <f t="shared" si="46"/>
        <v/>
      </c>
      <c r="BR74" s="16"/>
      <c r="BS74" s="16"/>
      <c r="BT74" s="16"/>
      <c r="BU74" s="16"/>
      <c r="BV74" s="16" t="str">
        <f t="shared" si="47"/>
        <v/>
      </c>
      <c r="BW74" s="16" t="str">
        <f t="shared" si="38"/>
        <v/>
      </c>
      <c r="BX74" s="16" t="str">
        <f t="shared" si="48"/>
        <v/>
      </c>
      <c r="BY74" s="16" t="str">
        <f t="shared" si="49"/>
        <v/>
      </c>
      <c r="BZ74" s="16" t="str">
        <f t="shared" si="50"/>
        <v/>
      </c>
      <c r="CA74" s="18" t="str">
        <f t="shared" si="51"/>
        <v/>
      </c>
      <c r="CB74" s="18" t="str">
        <f t="shared" si="52"/>
        <v/>
      </c>
      <c r="CC74" s="18" t="str">
        <f t="shared" ca="1" si="53"/>
        <v/>
      </c>
      <c r="CD74" s="18" t="str">
        <f ca="1">IF(D74&lt;&gt;"",IF(ISERROR(VLOOKUP(BD74,'cat lookups'!$I$3:$I$20,1,FALSE)),"",2),"")</f>
        <v/>
      </c>
      <c r="CE74" s="18" t="str">
        <f t="shared" si="54"/>
        <v/>
      </c>
      <c r="CF74" s="18" t="str">
        <f t="shared" si="55"/>
        <v xml:space="preserve"> </v>
      </c>
      <c r="CG74" s="18" t="str">
        <f t="shared" si="56"/>
        <v/>
      </c>
      <c r="CH74" s="18" t="str">
        <f t="shared" si="57"/>
        <v/>
      </c>
      <c r="CI74" s="18" t="str">
        <f t="shared" si="58"/>
        <v/>
      </c>
      <c r="CJ74" s="18" t="str">
        <f t="shared" si="59"/>
        <v/>
      </c>
      <c r="CK74" s="18" t="str">
        <f t="shared" si="60"/>
        <v/>
      </c>
      <c r="CL74" s="18" t="str">
        <f t="shared" si="61"/>
        <v/>
      </c>
      <c r="CM74" s="18" t="str">
        <f t="shared" si="62"/>
        <v xml:space="preserve"> </v>
      </c>
      <c r="CN74" s="18" t="str">
        <f t="shared" si="63"/>
        <v/>
      </c>
      <c r="CO74" s="18" t="str">
        <f t="shared" si="64"/>
        <v/>
      </c>
    </row>
    <row r="75" spans="8:93" ht="15">
      <c r="H75" s="15" t="e">
        <f t="shared" si="39"/>
        <v>#VALUE!</v>
      </c>
      <c r="I75" s="47"/>
      <c r="J75" s="46" t="e">
        <f t="shared" si="40"/>
        <v>#VALUE!</v>
      </c>
      <c r="X75" s="13"/>
      <c r="AT75" s="13"/>
      <c r="AU75" s="22"/>
      <c r="AV75" s="22"/>
      <c r="AW75" s="22"/>
      <c r="AX75" s="22"/>
      <c r="AY75" s="22"/>
      <c r="AZ75" s="22"/>
      <c r="BA75" s="22"/>
      <c r="BB75" s="22"/>
      <c r="BC75" s="15" t="e">
        <f t="shared" si="41"/>
        <v>#VALUE!</v>
      </c>
      <c r="BI75" t="str">
        <f t="shared" si="42"/>
        <v/>
      </c>
      <c r="BJ75" s="13" t="str">
        <f t="shared" si="43"/>
        <v/>
      </c>
      <c r="BM75" t="str">
        <f t="shared" ca="1" si="44"/>
        <v/>
      </c>
      <c r="BN75" s="16" t="str">
        <f t="shared" si="45"/>
        <v/>
      </c>
      <c r="BO75" s="16" t="str">
        <f t="shared" ca="1" si="36"/>
        <v/>
      </c>
      <c r="BP75" s="16" t="str">
        <f t="shared" ca="1" si="37"/>
        <v/>
      </c>
      <c r="BQ75" s="16" t="str">
        <f t="shared" si="46"/>
        <v/>
      </c>
      <c r="BR75" s="16"/>
      <c r="BS75" s="16"/>
      <c r="BT75" s="16"/>
      <c r="BU75" s="16"/>
      <c r="BV75" s="16" t="str">
        <f t="shared" si="47"/>
        <v/>
      </c>
      <c r="BW75" s="16" t="str">
        <f t="shared" si="38"/>
        <v/>
      </c>
      <c r="BX75" s="16" t="str">
        <f t="shared" si="48"/>
        <v/>
      </c>
      <c r="BY75" s="16" t="str">
        <f t="shared" si="49"/>
        <v/>
      </c>
      <c r="BZ75" s="16" t="str">
        <f t="shared" si="50"/>
        <v/>
      </c>
      <c r="CA75" s="18" t="str">
        <f t="shared" si="51"/>
        <v/>
      </c>
      <c r="CB75" s="18" t="str">
        <f t="shared" si="52"/>
        <v/>
      </c>
      <c r="CC75" s="18" t="str">
        <f t="shared" ca="1" si="53"/>
        <v/>
      </c>
      <c r="CD75" s="18" t="str">
        <f ca="1">IF(D75&lt;&gt;"",IF(ISERROR(VLOOKUP(BD75,'cat lookups'!$I$3:$I$20,1,FALSE)),"",2),"")</f>
        <v/>
      </c>
      <c r="CE75" s="18" t="str">
        <f t="shared" si="54"/>
        <v/>
      </c>
      <c r="CF75" s="18" t="str">
        <f t="shared" si="55"/>
        <v xml:space="preserve"> </v>
      </c>
      <c r="CG75" s="18" t="str">
        <f t="shared" si="56"/>
        <v/>
      </c>
      <c r="CH75" s="18" t="str">
        <f t="shared" si="57"/>
        <v/>
      </c>
      <c r="CI75" s="18" t="str">
        <f t="shared" si="58"/>
        <v/>
      </c>
      <c r="CJ75" s="18" t="str">
        <f t="shared" si="59"/>
        <v/>
      </c>
      <c r="CK75" s="18" t="str">
        <f t="shared" si="60"/>
        <v/>
      </c>
      <c r="CL75" s="18" t="str">
        <f t="shared" si="61"/>
        <v/>
      </c>
      <c r="CM75" s="18" t="str">
        <f t="shared" si="62"/>
        <v xml:space="preserve"> </v>
      </c>
      <c r="CN75" s="18" t="str">
        <f t="shared" si="63"/>
        <v/>
      </c>
      <c r="CO75" s="18" t="str">
        <f t="shared" si="64"/>
        <v/>
      </c>
    </row>
    <row r="76" spans="8:93" ht="15">
      <c r="H76" s="15" t="e">
        <f t="shared" si="39"/>
        <v>#VALUE!</v>
      </c>
      <c r="I76" s="47"/>
      <c r="J76" s="46" t="e">
        <f t="shared" si="40"/>
        <v>#VALUE!</v>
      </c>
      <c r="X76" s="13"/>
      <c r="AT76" s="13"/>
      <c r="AU76" s="22"/>
      <c r="AV76" s="22"/>
      <c r="AW76" s="22"/>
      <c r="AX76" s="22"/>
      <c r="AY76" s="22"/>
      <c r="AZ76" s="22"/>
      <c r="BA76" s="22"/>
      <c r="BB76" s="22"/>
      <c r="BC76" s="15" t="e">
        <f t="shared" si="41"/>
        <v>#VALUE!</v>
      </c>
      <c r="BI76" t="str">
        <f t="shared" si="42"/>
        <v/>
      </c>
      <c r="BJ76" s="13" t="str">
        <f t="shared" si="43"/>
        <v/>
      </c>
      <c r="BM76" t="str">
        <f t="shared" ca="1" si="44"/>
        <v/>
      </c>
      <c r="BN76" s="16" t="str">
        <f t="shared" si="45"/>
        <v/>
      </c>
      <c r="BO76" s="16" t="str">
        <f t="shared" ca="1" si="36"/>
        <v/>
      </c>
      <c r="BP76" s="16" t="str">
        <f t="shared" ca="1" si="37"/>
        <v/>
      </c>
      <c r="BQ76" s="16" t="str">
        <f t="shared" si="46"/>
        <v/>
      </c>
      <c r="BR76" s="16"/>
      <c r="BS76" s="16"/>
      <c r="BT76" s="16"/>
      <c r="BU76" s="16"/>
      <c r="BV76" s="16" t="str">
        <f t="shared" si="47"/>
        <v/>
      </c>
      <c r="BW76" s="16" t="str">
        <f t="shared" si="38"/>
        <v/>
      </c>
      <c r="BX76" s="16" t="str">
        <f t="shared" si="48"/>
        <v/>
      </c>
      <c r="BY76" s="16" t="str">
        <f t="shared" si="49"/>
        <v/>
      </c>
      <c r="BZ76" s="16" t="str">
        <f t="shared" si="50"/>
        <v/>
      </c>
      <c r="CA76" s="18" t="str">
        <f t="shared" si="51"/>
        <v/>
      </c>
      <c r="CB76" s="18" t="str">
        <f t="shared" si="52"/>
        <v/>
      </c>
      <c r="CC76" s="18" t="str">
        <f t="shared" ca="1" si="53"/>
        <v/>
      </c>
      <c r="CD76" s="18" t="str">
        <f ca="1">IF(D76&lt;&gt;"",IF(ISERROR(VLOOKUP(BD76,'cat lookups'!$I$3:$I$20,1,FALSE)),"",2),"")</f>
        <v/>
      </c>
      <c r="CE76" s="18" t="str">
        <f t="shared" si="54"/>
        <v/>
      </c>
      <c r="CF76" s="18" t="str">
        <f t="shared" si="55"/>
        <v xml:space="preserve"> </v>
      </c>
      <c r="CG76" s="18" t="str">
        <f t="shared" si="56"/>
        <v/>
      </c>
      <c r="CH76" s="18" t="str">
        <f t="shared" si="57"/>
        <v/>
      </c>
      <c r="CI76" s="18" t="str">
        <f t="shared" si="58"/>
        <v/>
      </c>
      <c r="CJ76" s="18" t="str">
        <f t="shared" si="59"/>
        <v/>
      </c>
      <c r="CK76" s="18" t="str">
        <f t="shared" si="60"/>
        <v/>
      </c>
      <c r="CL76" s="18" t="str">
        <f t="shared" si="61"/>
        <v/>
      </c>
      <c r="CM76" s="18" t="str">
        <f t="shared" si="62"/>
        <v xml:space="preserve"> </v>
      </c>
      <c r="CN76" s="18" t="str">
        <f t="shared" si="63"/>
        <v/>
      </c>
      <c r="CO76" s="18" t="str">
        <f t="shared" si="64"/>
        <v/>
      </c>
    </row>
    <row r="77" spans="8:93" ht="15">
      <c r="H77" s="15" t="e">
        <f t="shared" si="39"/>
        <v>#VALUE!</v>
      </c>
      <c r="I77" s="47"/>
      <c r="J77" s="46" t="e">
        <f t="shared" si="40"/>
        <v>#VALUE!</v>
      </c>
      <c r="X77" s="13"/>
      <c r="AT77" s="13"/>
      <c r="AU77" s="22"/>
      <c r="AV77" s="22"/>
      <c r="AW77" s="22"/>
      <c r="AX77" s="22"/>
      <c r="AY77" s="22"/>
      <c r="AZ77" s="22"/>
      <c r="BA77" s="22"/>
      <c r="BB77" s="22"/>
      <c r="BC77" s="15" t="e">
        <f t="shared" si="41"/>
        <v>#VALUE!</v>
      </c>
      <c r="BI77" t="str">
        <f t="shared" si="42"/>
        <v/>
      </c>
      <c r="BJ77" s="13" t="str">
        <f t="shared" si="43"/>
        <v/>
      </c>
      <c r="BM77" t="str">
        <f t="shared" ca="1" si="44"/>
        <v/>
      </c>
      <c r="BN77" s="16" t="str">
        <f t="shared" si="45"/>
        <v/>
      </c>
      <c r="BO77" s="16" t="str">
        <f t="shared" ca="1" si="36"/>
        <v/>
      </c>
      <c r="BP77" s="16" t="str">
        <f t="shared" ca="1" si="37"/>
        <v/>
      </c>
      <c r="BQ77" s="16" t="str">
        <f t="shared" si="46"/>
        <v/>
      </c>
      <c r="BR77" s="16"/>
      <c r="BS77" s="16"/>
      <c r="BT77" s="16"/>
      <c r="BU77" s="16"/>
      <c r="BV77" s="16" t="str">
        <f t="shared" si="47"/>
        <v/>
      </c>
      <c r="BW77" s="16" t="str">
        <f t="shared" si="38"/>
        <v/>
      </c>
      <c r="BX77" s="16" t="str">
        <f t="shared" si="48"/>
        <v/>
      </c>
      <c r="BY77" s="16" t="str">
        <f t="shared" si="49"/>
        <v/>
      </c>
      <c r="BZ77" s="16" t="str">
        <f t="shared" si="50"/>
        <v/>
      </c>
      <c r="CA77" s="18" t="str">
        <f t="shared" si="51"/>
        <v/>
      </c>
      <c r="CB77" s="18" t="str">
        <f t="shared" si="52"/>
        <v/>
      </c>
      <c r="CC77" s="18" t="str">
        <f t="shared" ca="1" si="53"/>
        <v/>
      </c>
      <c r="CD77" s="18" t="str">
        <f ca="1">IF(D77&lt;&gt;"",IF(ISERROR(VLOOKUP(BD77,'cat lookups'!$I$3:$I$20,1,FALSE)),"",2),"")</f>
        <v/>
      </c>
      <c r="CE77" s="18" t="str">
        <f t="shared" si="54"/>
        <v/>
      </c>
      <c r="CF77" s="18" t="str">
        <f t="shared" si="55"/>
        <v xml:space="preserve"> </v>
      </c>
      <c r="CG77" s="18" t="str">
        <f t="shared" si="56"/>
        <v/>
      </c>
      <c r="CH77" s="18" t="str">
        <f t="shared" si="57"/>
        <v/>
      </c>
      <c r="CI77" s="18" t="str">
        <f t="shared" si="58"/>
        <v/>
      </c>
      <c r="CJ77" s="18" t="str">
        <f t="shared" si="59"/>
        <v/>
      </c>
      <c r="CK77" s="18" t="str">
        <f t="shared" si="60"/>
        <v/>
      </c>
      <c r="CL77" s="18" t="str">
        <f t="shared" si="61"/>
        <v/>
      </c>
      <c r="CM77" s="18" t="str">
        <f t="shared" si="62"/>
        <v xml:space="preserve"> </v>
      </c>
      <c r="CN77" s="18" t="str">
        <f t="shared" si="63"/>
        <v/>
      </c>
      <c r="CO77" s="18" t="str">
        <f t="shared" si="64"/>
        <v/>
      </c>
    </row>
    <row r="78" spans="8:93" ht="15">
      <c r="H78" s="15" t="e">
        <f t="shared" si="39"/>
        <v>#VALUE!</v>
      </c>
      <c r="I78" s="47"/>
      <c r="J78" s="46" t="e">
        <f t="shared" si="40"/>
        <v>#VALUE!</v>
      </c>
      <c r="X78" s="13"/>
      <c r="AT78" s="13"/>
      <c r="AU78" s="22"/>
      <c r="AV78" s="22"/>
      <c r="AW78" s="22"/>
      <c r="AX78" s="22"/>
      <c r="AY78" s="22"/>
      <c r="AZ78" s="22"/>
      <c r="BA78" s="22"/>
      <c r="BB78" s="22"/>
      <c r="BC78" s="15" t="e">
        <f t="shared" si="41"/>
        <v>#VALUE!</v>
      </c>
      <c r="BI78" t="str">
        <f t="shared" si="42"/>
        <v/>
      </c>
      <c r="BJ78" s="13" t="str">
        <f t="shared" si="43"/>
        <v/>
      </c>
      <c r="BM78" t="str">
        <f t="shared" ca="1" si="44"/>
        <v/>
      </c>
      <c r="BN78" s="16" t="str">
        <f t="shared" si="45"/>
        <v/>
      </c>
      <c r="BO78" s="16" t="str">
        <f t="shared" ca="1" si="36"/>
        <v/>
      </c>
      <c r="BP78" s="16" t="str">
        <f t="shared" ca="1" si="37"/>
        <v/>
      </c>
      <c r="BQ78" s="16" t="str">
        <f t="shared" si="46"/>
        <v/>
      </c>
      <c r="BR78" s="16"/>
      <c r="BS78" s="16"/>
      <c r="BT78" s="16"/>
      <c r="BU78" s="16"/>
      <c r="BV78" s="16" t="str">
        <f t="shared" si="47"/>
        <v/>
      </c>
      <c r="BW78" s="16" t="str">
        <f t="shared" si="38"/>
        <v/>
      </c>
      <c r="BX78" s="16" t="str">
        <f t="shared" si="48"/>
        <v/>
      </c>
      <c r="BY78" s="16" t="str">
        <f t="shared" si="49"/>
        <v/>
      </c>
      <c r="BZ78" s="16" t="str">
        <f t="shared" si="50"/>
        <v/>
      </c>
      <c r="CA78" s="18" t="str">
        <f t="shared" si="51"/>
        <v/>
      </c>
      <c r="CB78" s="18" t="str">
        <f t="shared" si="52"/>
        <v/>
      </c>
      <c r="CC78" s="18" t="str">
        <f t="shared" ca="1" si="53"/>
        <v/>
      </c>
      <c r="CD78" s="18" t="str">
        <f ca="1">IF(D78&lt;&gt;"",IF(ISERROR(VLOOKUP(BD78,'cat lookups'!$I$3:$I$20,1,FALSE)),"",2),"")</f>
        <v/>
      </c>
      <c r="CE78" s="18" t="str">
        <f t="shared" si="54"/>
        <v/>
      </c>
      <c r="CF78" s="18" t="str">
        <f t="shared" si="55"/>
        <v xml:space="preserve"> </v>
      </c>
      <c r="CG78" s="18" t="str">
        <f t="shared" si="56"/>
        <v/>
      </c>
      <c r="CH78" s="18" t="str">
        <f t="shared" si="57"/>
        <v/>
      </c>
      <c r="CI78" s="18" t="str">
        <f t="shared" si="58"/>
        <v/>
      </c>
      <c r="CJ78" s="18" t="str">
        <f t="shared" si="59"/>
        <v/>
      </c>
      <c r="CK78" s="18" t="str">
        <f t="shared" si="60"/>
        <v/>
      </c>
      <c r="CL78" s="18" t="str">
        <f t="shared" si="61"/>
        <v/>
      </c>
      <c r="CM78" s="18" t="str">
        <f t="shared" si="62"/>
        <v xml:space="preserve"> </v>
      </c>
      <c r="CN78" s="18" t="str">
        <f t="shared" si="63"/>
        <v/>
      </c>
      <c r="CO78" s="18" t="str">
        <f t="shared" si="64"/>
        <v/>
      </c>
    </row>
    <row r="79" spans="8:93" ht="15">
      <c r="H79" s="15" t="e">
        <f t="shared" si="39"/>
        <v>#VALUE!</v>
      </c>
      <c r="I79" s="47"/>
      <c r="J79" s="46" t="e">
        <f t="shared" si="40"/>
        <v>#VALUE!</v>
      </c>
      <c r="X79" s="13"/>
      <c r="AT79" s="13"/>
      <c r="AU79" s="22"/>
      <c r="AV79" s="22"/>
      <c r="AW79" s="22"/>
      <c r="AX79" s="22"/>
      <c r="AY79" s="22"/>
      <c r="AZ79" s="22"/>
      <c r="BA79" s="22"/>
      <c r="BB79" s="22"/>
      <c r="BC79" s="15" t="e">
        <f t="shared" si="41"/>
        <v>#VALUE!</v>
      </c>
      <c r="BI79" t="str">
        <f t="shared" si="42"/>
        <v/>
      </c>
      <c r="BJ79" s="13" t="str">
        <f t="shared" si="43"/>
        <v/>
      </c>
      <c r="BM79" t="str">
        <f t="shared" ca="1" si="44"/>
        <v/>
      </c>
      <c r="BN79" s="16" t="str">
        <f t="shared" si="45"/>
        <v/>
      </c>
      <c r="BO79" s="16" t="str">
        <f t="shared" ca="1" si="36"/>
        <v/>
      </c>
      <c r="BP79" s="16" t="str">
        <f t="shared" ca="1" si="37"/>
        <v/>
      </c>
      <c r="BQ79" s="16" t="str">
        <f t="shared" si="46"/>
        <v/>
      </c>
      <c r="BR79" s="16"/>
      <c r="BS79" s="16"/>
      <c r="BT79" s="16"/>
      <c r="BU79" s="16"/>
      <c r="BV79" s="16" t="str">
        <f t="shared" si="47"/>
        <v/>
      </c>
      <c r="BW79" s="16" t="str">
        <f t="shared" si="38"/>
        <v/>
      </c>
      <c r="BX79" s="16" t="str">
        <f t="shared" si="48"/>
        <v/>
      </c>
      <c r="BY79" s="16" t="str">
        <f t="shared" si="49"/>
        <v/>
      </c>
      <c r="BZ79" s="16" t="str">
        <f t="shared" si="50"/>
        <v/>
      </c>
      <c r="CA79" s="18" t="str">
        <f t="shared" si="51"/>
        <v/>
      </c>
      <c r="CB79" s="18" t="str">
        <f t="shared" si="52"/>
        <v/>
      </c>
      <c r="CC79" s="18" t="str">
        <f t="shared" ca="1" si="53"/>
        <v/>
      </c>
      <c r="CD79" s="18" t="str">
        <f ca="1">IF(D79&lt;&gt;"",IF(ISERROR(VLOOKUP(BD79,'cat lookups'!$I$3:$I$20,1,FALSE)),"",2),"")</f>
        <v/>
      </c>
      <c r="CE79" s="18" t="str">
        <f t="shared" si="54"/>
        <v/>
      </c>
      <c r="CF79" s="18" t="str">
        <f t="shared" si="55"/>
        <v xml:space="preserve"> </v>
      </c>
      <c r="CG79" s="18" t="str">
        <f t="shared" si="56"/>
        <v/>
      </c>
      <c r="CH79" s="18" t="str">
        <f t="shared" si="57"/>
        <v/>
      </c>
      <c r="CI79" s="18" t="str">
        <f t="shared" si="58"/>
        <v/>
      </c>
      <c r="CJ79" s="18" t="str">
        <f t="shared" si="59"/>
        <v/>
      </c>
      <c r="CK79" s="18" t="str">
        <f t="shared" si="60"/>
        <v/>
      </c>
      <c r="CL79" s="18" t="str">
        <f t="shared" si="61"/>
        <v/>
      </c>
      <c r="CM79" s="18" t="str">
        <f t="shared" si="62"/>
        <v xml:space="preserve"> </v>
      </c>
      <c r="CN79" s="18" t="str">
        <f t="shared" si="63"/>
        <v/>
      </c>
      <c r="CO79" s="18" t="str">
        <f t="shared" si="64"/>
        <v/>
      </c>
    </row>
    <row r="80" spans="8:93" ht="15">
      <c r="H80" s="15" t="e">
        <f t="shared" si="39"/>
        <v>#VALUE!</v>
      </c>
      <c r="I80" s="47"/>
      <c r="J80" s="46" t="e">
        <f t="shared" si="40"/>
        <v>#VALUE!</v>
      </c>
      <c r="X80" s="13"/>
      <c r="AT80" s="13"/>
      <c r="AU80" s="22"/>
      <c r="AV80" s="22"/>
      <c r="AW80" s="22"/>
      <c r="AX80" s="22"/>
      <c r="AY80" s="22"/>
      <c r="AZ80" s="22"/>
      <c r="BA80" s="22"/>
      <c r="BB80" s="22"/>
      <c r="BC80" s="15" t="e">
        <f t="shared" si="41"/>
        <v>#VALUE!</v>
      </c>
      <c r="BI80" t="str">
        <f t="shared" si="42"/>
        <v/>
      </c>
      <c r="BJ80" s="13" t="str">
        <f t="shared" si="43"/>
        <v/>
      </c>
      <c r="BM80" t="str">
        <f t="shared" ca="1" si="44"/>
        <v/>
      </c>
      <c r="BN80" s="16" t="str">
        <f t="shared" si="45"/>
        <v/>
      </c>
      <c r="BO80" s="16" t="str">
        <f t="shared" ca="1" si="36"/>
        <v/>
      </c>
      <c r="BP80" s="16" t="str">
        <f t="shared" ca="1" si="37"/>
        <v/>
      </c>
      <c r="BQ80" s="16" t="str">
        <f t="shared" si="46"/>
        <v/>
      </c>
      <c r="BR80" s="16"/>
      <c r="BS80" s="16"/>
      <c r="BT80" s="16"/>
      <c r="BU80" s="16"/>
      <c r="BV80" s="16" t="str">
        <f t="shared" si="47"/>
        <v/>
      </c>
      <c r="BW80" s="16" t="str">
        <f t="shared" si="38"/>
        <v/>
      </c>
      <c r="BX80" s="16" t="str">
        <f t="shared" si="48"/>
        <v/>
      </c>
      <c r="BY80" s="16" t="str">
        <f t="shared" si="49"/>
        <v/>
      </c>
      <c r="BZ80" s="16" t="str">
        <f t="shared" si="50"/>
        <v/>
      </c>
      <c r="CA80" s="18" t="str">
        <f t="shared" si="51"/>
        <v/>
      </c>
      <c r="CB80" s="18" t="str">
        <f t="shared" si="52"/>
        <v/>
      </c>
      <c r="CC80" s="18" t="str">
        <f t="shared" ca="1" si="53"/>
        <v/>
      </c>
      <c r="CD80" s="18" t="str">
        <f ca="1">IF(D80&lt;&gt;"",IF(ISERROR(VLOOKUP(BD80,'cat lookups'!$I$3:$I$20,1,FALSE)),"",2),"")</f>
        <v/>
      </c>
      <c r="CE80" s="18" t="str">
        <f t="shared" si="54"/>
        <v/>
      </c>
      <c r="CF80" s="18" t="str">
        <f t="shared" si="55"/>
        <v xml:space="preserve"> </v>
      </c>
      <c r="CG80" s="18" t="str">
        <f t="shared" si="56"/>
        <v/>
      </c>
      <c r="CH80" s="18" t="str">
        <f t="shared" si="57"/>
        <v/>
      </c>
      <c r="CI80" s="18" t="str">
        <f t="shared" si="58"/>
        <v/>
      </c>
      <c r="CJ80" s="18" t="str">
        <f t="shared" si="59"/>
        <v/>
      </c>
      <c r="CK80" s="18" t="str">
        <f t="shared" si="60"/>
        <v/>
      </c>
      <c r="CL80" s="18" t="str">
        <f t="shared" si="61"/>
        <v/>
      </c>
      <c r="CM80" s="18" t="str">
        <f t="shared" si="62"/>
        <v xml:space="preserve"> </v>
      </c>
      <c r="CN80" s="18" t="str">
        <f t="shared" si="63"/>
        <v/>
      </c>
      <c r="CO80" s="18" t="str">
        <f t="shared" si="64"/>
        <v/>
      </c>
    </row>
    <row r="81" spans="8:93" ht="15">
      <c r="H81" s="15" t="e">
        <f t="shared" si="39"/>
        <v>#VALUE!</v>
      </c>
      <c r="I81" s="47"/>
      <c r="J81" s="46" t="e">
        <f t="shared" si="40"/>
        <v>#VALUE!</v>
      </c>
      <c r="X81" s="13"/>
      <c r="AT81" s="13"/>
      <c r="AU81" s="22"/>
      <c r="AV81" s="22"/>
      <c r="AW81" s="22"/>
      <c r="AX81" s="22"/>
      <c r="AY81" s="22"/>
      <c r="AZ81" s="22"/>
      <c r="BA81" s="22"/>
      <c r="BB81" s="22"/>
      <c r="BC81" s="15" t="e">
        <f t="shared" si="41"/>
        <v>#VALUE!</v>
      </c>
      <c r="BI81" t="str">
        <f t="shared" si="42"/>
        <v/>
      </c>
      <c r="BJ81" s="13" t="str">
        <f t="shared" si="43"/>
        <v/>
      </c>
      <c r="BM81" t="str">
        <f t="shared" ca="1" si="44"/>
        <v/>
      </c>
      <c r="BN81" s="16" t="str">
        <f t="shared" si="45"/>
        <v/>
      </c>
      <c r="BO81" s="16" t="str">
        <f t="shared" ca="1" si="36"/>
        <v/>
      </c>
      <c r="BP81" s="16" t="str">
        <f t="shared" ca="1" si="37"/>
        <v/>
      </c>
      <c r="BQ81" s="16" t="str">
        <f t="shared" si="46"/>
        <v/>
      </c>
      <c r="BR81" s="16"/>
      <c r="BS81" s="16"/>
      <c r="BT81" s="16"/>
      <c r="BU81" s="16"/>
      <c r="BV81" s="16" t="str">
        <f t="shared" si="47"/>
        <v/>
      </c>
      <c r="BW81" s="16" t="str">
        <f t="shared" si="38"/>
        <v/>
      </c>
      <c r="BX81" s="16" t="str">
        <f t="shared" si="48"/>
        <v/>
      </c>
      <c r="BY81" s="16" t="str">
        <f t="shared" si="49"/>
        <v/>
      </c>
      <c r="BZ81" s="16" t="str">
        <f t="shared" si="50"/>
        <v/>
      </c>
      <c r="CA81" s="18" t="str">
        <f t="shared" si="51"/>
        <v/>
      </c>
      <c r="CB81" s="18" t="str">
        <f t="shared" si="52"/>
        <v/>
      </c>
      <c r="CC81" s="18" t="str">
        <f t="shared" ca="1" si="53"/>
        <v/>
      </c>
      <c r="CD81" s="18" t="str">
        <f ca="1">IF(D81&lt;&gt;"",IF(ISERROR(VLOOKUP(BD81,'cat lookups'!$I$3:$I$20,1,FALSE)),"",2),"")</f>
        <v/>
      </c>
      <c r="CE81" s="18" t="str">
        <f t="shared" si="54"/>
        <v/>
      </c>
      <c r="CF81" s="18" t="str">
        <f t="shared" si="55"/>
        <v xml:space="preserve"> </v>
      </c>
      <c r="CG81" s="18" t="str">
        <f t="shared" si="56"/>
        <v/>
      </c>
      <c r="CH81" s="18" t="str">
        <f t="shared" si="57"/>
        <v/>
      </c>
      <c r="CI81" s="18" t="str">
        <f t="shared" si="58"/>
        <v/>
      </c>
      <c r="CJ81" s="18" t="str">
        <f t="shared" si="59"/>
        <v/>
      </c>
      <c r="CK81" s="18" t="str">
        <f t="shared" si="60"/>
        <v/>
      </c>
      <c r="CL81" s="18" t="str">
        <f t="shared" si="61"/>
        <v/>
      </c>
      <c r="CM81" s="18" t="str">
        <f t="shared" si="62"/>
        <v xml:space="preserve"> </v>
      </c>
      <c r="CN81" s="18" t="str">
        <f t="shared" si="63"/>
        <v/>
      </c>
      <c r="CO81" s="18" t="str">
        <f t="shared" si="64"/>
        <v/>
      </c>
    </row>
    <row r="82" spans="8:93" ht="15">
      <c r="H82" s="15" t="e">
        <f t="shared" si="39"/>
        <v>#VALUE!</v>
      </c>
      <c r="I82" s="47"/>
      <c r="J82" s="46" t="e">
        <f t="shared" si="40"/>
        <v>#VALUE!</v>
      </c>
      <c r="X82" s="13"/>
      <c r="AT82" s="13"/>
      <c r="AU82" s="22"/>
      <c r="AV82" s="22"/>
      <c r="AW82" s="22"/>
      <c r="AX82" s="22"/>
      <c r="AY82" s="22"/>
      <c r="AZ82" s="22"/>
      <c r="BA82" s="22"/>
      <c r="BB82" s="22"/>
      <c r="BC82" s="15" t="e">
        <f t="shared" si="41"/>
        <v>#VALUE!</v>
      </c>
      <c r="BI82" t="str">
        <f t="shared" si="42"/>
        <v/>
      </c>
      <c r="BJ82" s="13" t="str">
        <f t="shared" si="43"/>
        <v/>
      </c>
      <c r="BM82" t="str">
        <f t="shared" ca="1" si="44"/>
        <v/>
      </c>
      <c r="BN82" s="16" t="str">
        <f t="shared" si="45"/>
        <v/>
      </c>
      <c r="BO82" s="16" t="str">
        <f t="shared" ca="1" si="36"/>
        <v/>
      </c>
      <c r="BP82" s="16" t="str">
        <f t="shared" ca="1" si="37"/>
        <v/>
      </c>
      <c r="BQ82" s="16" t="str">
        <f t="shared" si="46"/>
        <v/>
      </c>
      <c r="BR82" s="16"/>
      <c r="BS82" s="16"/>
      <c r="BT82" s="16"/>
      <c r="BU82" s="16"/>
      <c r="BV82" s="16" t="str">
        <f t="shared" si="47"/>
        <v/>
      </c>
      <c r="BW82" s="16" t="str">
        <f t="shared" si="38"/>
        <v/>
      </c>
      <c r="BX82" s="16" t="str">
        <f t="shared" si="48"/>
        <v/>
      </c>
      <c r="BY82" s="16" t="str">
        <f t="shared" si="49"/>
        <v/>
      </c>
      <c r="BZ82" s="16" t="str">
        <f t="shared" si="50"/>
        <v/>
      </c>
      <c r="CA82" s="18" t="str">
        <f t="shared" si="51"/>
        <v/>
      </c>
      <c r="CB82" s="18" t="str">
        <f t="shared" si="52"/>
        <v/>
      </c>
      <c r="CC82" s="18" t="str">
        <f t="shared" ca="1" si="53"/>
        <v/>
      </c>
      <c r="CD82" s="18" t="str">
        <f ca="1">IF(D82&lt;&gt;"",IF(ISERROR(VLOOKUP(BD82,'cat lookups'!$I$3:$I$20,1,FALSE)),"",2),"")</f>
        <v/>
      </c>
      <c r="CE82" s="18" t="str">
        <f t="shared" si="54"/>
        <v/>
      </c>
      <c r="CF82" s="18" t="str">
        <f t="shared" si="55"/>
        <v xml:space="preserve"> </v>
      </c>
      <c r="CG82" s="18" t="str">
        <f t="shared" si="56"/>
        <v/>
      </c>
      <c r="CH82" s="18" t="str">
        <f t="shared" si="57"/>
        <v/>
      </c>
      <c r="CI82" s="18" t="str">
        <f t="shared" si="58"/>
        <v/>
      </c>
      <c r="CJ82" s="18" t="str">
        <f t="shared" si="59"/>
        <v/>
      </c>
      <c r="CK82" s="18" t="str">
        <f t="shared" si="60"/>
        <v/>
      </c>
      <c r="CL82" s="18" t="str">
        <f t="shared" si="61"/>
        <v/>
      </c>
      <c r="CM82" s="18" t="str">
        <f t="shared" si="62"/>
        <v xml:space="preserve"> </v>
      </c>
      <c r="CN82" s="18" t="str">
        <f t="shared" si="63"/>
        <v/>
      </c>
      <c r="CO82" s="18" t="str">
        <f t="shared" si="64"/>
        <v/>
      </c>
    </row>
    <row r="83" spans="8:93" ht="15">
      <c r="H83" s="15" t="e">
        <f t="shared" si="39"/>
        <v>#VALUE!</v>
      </c>
      <c r="I83" s="47"/>
      <c r="J83" s="46" t="e">
        <f t="shared" si="40"/>
        <v>#VALUE!</v>
      </c>
      <c r="X83" s="13"/>
      <c r="AT83" s="13"/>
      <c r="AU83" s="22"/>
      <c r="AV83" s="22"/>
      <c r="AW83" s="22"/>
      <c r="AX83" s="22"/>
      <c r="AY83" s="22"/>
      <c r="AZ83" s="22"/>
      <c r="BA83" s="22"/>
      <c r="BB83" s="22"/>
      <c r="BC83" s="15" t="e">
        <f t="shared" si="41"/>
        <v>#VALUE!</v>
      </c>
      <c r="BI83" t="str">
        <f t="shared" si="42"/>
        <v/>
      </c>
      <c r="BJ83" s="13" t="str">
        <f t="shared" si="43"/>
        <v/>
      </c>
      <c r="BM83" t="str">
        <f t="shared" ca="1" si="44"/>
        <v/>
      </c>
      <c r="BN83" s="16" t="str">
        <f t="shared" si="45"/>
        <v/>
      </c>
      <c r="BO83" s="16" t="str">
        <f t="shared" ca="1" si="36"/>
        <v/>
      </c>
      <c r="BP83" s="16" t="str">
        <f t="shared" ca="1" si="37"/>
        <v/>
      </c>
      <c r="BQ83" s="16" t="str">
        <f t="shared" si="46"/>
        <v/>
      </c>
      <c r="BR83" s="16"/>
      <c r="BS83" s="16"/>
      <c r="BT83" s="16"/>
      <c r="BU83" s="16"/>
      <c r="BV83" s="16" t="str">
        <f t="shared" si="47"/>
        <v/>
      </c>
      <c r="BW83" s="16" t="str">
        <f t="shared" si="38"/>
        <v/>
      </c>
      <c r="BX83" s="16" t="str">
        <f t="shared" si="48"/>
        <v/>
      </c>
      <c r="BY83" s="16" t="str">
        <f t="shared" si="49"/>
        <v/>
      </c>
      <c r="BZ83" s="16" t="str">
        <f t="shared" si="50"/>
        <v/>
      </c>
      <c r="CA83" s="18" t="str">
        <f t="shared" si="51"/>
        <v/>
      </c>
      <c r="CB83" s="18" t="str">
        <f t="shared" si="52"/>
        <v/>
      </c>
      <c r="CC83" s="18" t="str">
        <f t="shared" ca="1" si="53"/>
        <v/>
      </c>
      <c r="CD83" s="18" t="str">
        <f ca="1">IF(D83&lt;&gt;"",IF(ISERROR(VLOOKUP(BD83,'cat lookups'!$I$3:$I$20,1,FALSE)),"",2),"")</f>
        <v/>
      </c>
      <c r="CE83" s="18" t="str">
        <f t="shared" si="54"/>
        <v/>
      </c>
      <c r="CF83" s="18" t="str">
        <f t="shared" si="55"/>
        <v xml:space="preserve"> </v>
      </c>
      <c r="CG83" s="18" t="str">
        <f t="shared" si="56"/>
        <v/>
      </c>
      <c r="CH83" s="18" t="str">
        <f t="shared" si="57"/>
        <v/>
      </c>
      <c r="CI83" s="18" t="str">
        <f t="shared" si="58"/>
        <v/>
      </c>
      <c r="CJ83" s="18" t="str">
        <f t="shared" si="59"/>
        <v/>
      </c>
      <c r="CK83" s="18" t="str">
        <f t="shared" si="60"/>
        <v/>
      </c>
      <c r="CL83" s="18" t="str">
        <f t="shared" si="61"/>
        <v/>
      </c>
      <c r="CM83" s="18" t="str">
        <f t="shared" si="62"/>
        <v xml:space="preserve"> </v>
      </c>
      <c r="CN83" s="18" t="str">
        <f t="shared" si="63"/>
        <v/>
      </c>
      <c r="CO83" s="18" t="str">
        <f t="shared" si="64"/>
        <v/>
      </c>
    </row>
    <row r="84" spans="8:93" ht="15">
      <c r="H84" s="15" t="e">
        <f t="shared" si="39"/>
        <v>#VALUE!</v>
      </c>
      <c r="I84" s="47"/>
      <c r="J84" s="46" t="e">
        <f t="shared" si="40"/>
        <v>#VALUE!</v>
      </c>
      <c r="X84" s="13"/>
      <c r="AT84" s="13"/>
      <c r="AU84" s="22"/>
      <c r="AV84" s="22"/>
      <c r="AW84" s="22"/>
      <c r="AX84" s="22"/>
      <c r="AY84" s="22"/>
      <c r="AZ84" s="22"/>
      <c r="BA84" s="22"/>
      <c r="BB84" s="22"/>
      <c r="BC84" s="15" t="e">
        <f t="shared" si="41"/>
        <v>#VALUE!</v>
      </c>
      <c r="BI84" t="str">
        <f t="shared" si="42"/>
        <v/>
      </c>
      <c r="BJ84" s="13" t="str">
        <f t="shared" si="43"/>
        <v/>
      </c>
      <c r="BM84" t="str">
        <f t="shared" ca="1" si="44"/>
        <v/>
      </c>
      <c r="BN84" s="16" t="str">
        <f t="shared" si="45"/>
        <v/>
      </c>
      <c r="BO84" s="16" t="str">
        <f t="shared" ca="1" si="36"/>
        <v/>
      </c>
      <c r="BP84" s="16" t="str">
        <f t="shared" ca="1" si="37"/>
        <v/>
      </c>
      <c r="BQ84" s="16" t="str">
        <f t="shared" si="46"/>
        <v/>
      </c>
      <c r="BR84" s="16"/>
      <c r="BS84" s="16"/>
      <c r="BT84" s="16"/>
      <c r="BU84" s="16"/>
      <c r="BV84" s="16" t="str">
        <f t="shared" si="47"/>
        <v/>
      </c>
      <c r="BW84" s="16" t="str">
        <f t="shared" si="38"/>
        <v/>
      </c>
      <c r="BX84" s="16" t="str">
        <f t="shared" si="48"/>
        <v/>
      </c>
      <c r="BY84" s="16" t="str">
        <f t="shared" si="49"/>
        <v/>
      </c>
      <c r="BZ84" s="16" t="str">
        <f t="shared" si="50"/>
        <v/>
      </c>
      <c r="CA84" s="18" t="str">
        <f t="shared" si="51"/>
        <v/>
      </c>
      <c r="CB84" s="18" t="str">
        <f t="shared" si="52"/>
        <v/>
      </c>
      <c r="CC84" s="18" t="str">
        <f t="shared" ca="1" si="53"/>
        <v/>
      </c>
      <c r="CD84" s="18" t="str">
        <f ca="1">IF(D84&lt;&gt;"",IF(ISERROR(VLOOKUP(BD84,'cat lookups'!$I$3:$I$20,1,FALSE)),"",2),"")</f>
        <v/>
      </c>
      <c r="CE84" s="18" t="str">
        <f t="shared" si="54"/>
        <v/>
      </c>
      <c r="CF84" s="18" t="str">
        <f t="shared" si="55"/>
        <v xml:space="preserve"> </v>
      </c>
      <c r="CG84" s="18" t="str">
        <f t="shared" si="56"/>
        <v/>
      </c>
      <c r="CH84" s="18" t="str">
        <f t="shared" si="57"/>
        <v/>
      </c>
      <c r="CI84" s="18" t="str">
        <f t="shared" si="58"/>
        <v/>
      </c>
      <c r="CJ84" s="18" t="str">
        <f t="shared" si="59"/>
        <v/>
      </c>
      <c r="CK84" s="18" t="str">
        <f t="shared" si="60"/>
        <v/>
      </c>
      <c r="CL84" s="18" t="str">
        <f t="shared" si="61"/>
        <v/>
      </c>
      <c r="CM84" s="18" t="str">
        <f t="shared" si="62"/>
        <v xml:space="preserve"> </v>
      </c>
      <c r="CN84" s="18" t="str">
        <f t="shared" si="63"/>
        <v/>
      </c>
      <c r="CO84" s="18" t="str">
        <f t="shared" si="64"/>
        <v/>
      </c>
    </row>
    <row r="85" spans="8:93" ht="15">
      <c r="H85" s="15" t="e">
        <f t="shared" si="39"/>
        <v>#VALUE!</v>
      </c>
      <c r="I85" s="47"/>
      <c r="J85" s="46" t="e">
        <f t="shared" si="40"/>
        <v>#VALUE!</v>
      </c>
      <c r="X85" s="13"/>
      <c r="AT85" s="13"/>
      <c r="AU85" s="22"/>
      <c r="AV85" s="22"/>
      <c r="AW85" s="22"/>
      <c r="AX85" s="22"/>
      <c r="AY85" s="22"/>
      <c r="AZ85" s="22"/>
      <c r="BA85" s="22"/>
      <c r="BB85" s="22"/>
      <c r="BC85" s="15" t="e">
        <f t="shared" si="41"/>
        <v>#VALUE!</v>
      </c>
      <c r="BI85" t="str">
        <f t="shared" si="42"/>
        <v/>
      </c>
      <c r="BJ85" s="13" t="str">
        <f t="shared" si="43"/>
        <v/>
      </c>
      <c r="BM85" t="str">
        <f t="shared" ca="1" si="44"/>
        <v/>
      </c>
      <c r="BN85" s="16" t="str">
        <f t="shared" si="45"/>
        <v/>
      </c>
      <c r="BO85" s="16" t="str">
        <f t="shared" ca="1" si="36"/>
        <v/>
      </c>
      <c r="BP85" s="16" t="str">
        <f t="shared" ca="1" si="37"/>
        <v/>
      </c>
      <c r="BQ85" s="16" t="str">
        <f t="shared" si="46"/>
        <v/>
      </c>
      <c r="BR85" s="16"/>
      <c r="BS85" s="16"/>
      <c r="BT85" s="16"/>
      <c r="BU85" s="16"/>
      <c r="BV85" s="16" t="str">
        <f t="shared" si="47"/>
        <v/>
      </c>
      <c r="BW85" s="16" t="str">
        <f t="shared" si="38"/>
        <v/>
      </c>
      <c r="BX85" s="16" t="str">
        <f t="shared" si="48"/>
        <v/>
      </c>
      <c r="BY85" s="16" t="str">
        <f t="shared" si="49"/>
        <v/>
      </c>
      <c r="BZ85" s="16" t="str">
        <f t="shared" si="50"/>
        <v/>
      </c>
      <c r="CA85" s="18" t="str">
        <f t="shared" si="51"/>
        <v/>
      </c>
      <c r="CB85" s="18" t="str">
        <f t="shared" si="52"/>
        <v/>
      </c>
      <c r="CC85" s="18" t="str">
        <f t="shared" ca="1" si="53"/>
        <v/>
      </c>
      <c r="CD85" s="18" t="str">
        <f ca="1">IF(D85&lt;&gt;"",IF(ISERROR(VLOOKUP(BD85,'cat lookups'!$I$3:$I$20,1,FALSE)),"",2),"")</f>
        <v/>
      </c>
      <c r="CE85" s="18" t="str">
        <f t="shared" si="54"/>
        <v/>
      </c>
      <c r="CF85" s="18" t="str">
        <f t="shared" si="55"/>
        <v xml:space="preserve"> </v>
      </c>
      <c r="CG85" s="18" t="str">
        <f t="shared" si="56"/>
        <v/>
      </c>
      <c r="CH85" s="18" t="str">
        <f t="shared" si="57"/>
        <v/>
      </c>
      <c r="CI85" s="18" t="str">
        <f t="shared" si="58"/>
        <v/>
      </c>
      <c r="CJ85" s="18" t="str">
        <f t="shared" si="59"/>
        <v/>
      </c>
      <c r="CK85" s="18" t="str">
        <f t="shared" si="60"/>
        <v/>
      </c>
      <c r="CL85" s="18" t="str">
        <f t="shared" si="61"/>
        <v/>
      </c>
      <c r="CM85" s="18" t="str">
        <f t="shared" si="62"/>
        <v xml:space="preserve"> </v>
      </c>
      <c r="CN85" s="18" t="str">
        <f t="shared" si="63"/>
        <v/>
      </c>
      <c r="CO85" s="18" t="str">
        <f t="shared" si="64"/>
        <v/>
      </c>
    </row>
    <row r="86" spans="8:93" ht="15">
      <c r="H86" s="15" t="e">
        <f t="shared" si="39"/>
        <v>#VALUE!</v>
      </c>
      <c r="I86" s="47"/>
      <c r="J86" s="46" t="e">
        <f t="shared" si="40"/>
        <v>#VALUE!</v>
      </c>
      <c r="X86" s="13"/>
      <c r="AT86" s="13"/>
      <c r="AU86" s="22"/>
      <c r="AV86" s="22"/>
      <c r="AW86" s="22"/>
      <c r="AX86" s="22"/>
      <c r="AY86" s="22"/>
      <c r="AZ86" s="22"/>
      <c r="BA86" s="22"/>
      <c r="BB86" s="22"/>
      <c r="BC86" s="15" t="e">
        <f t="shared" si="41"/>
        <v>#VALUE!</v>
      </c>
      <c r="BI86" t="str">
        <f t="shared" si="42"/>
        <v/>
      </c>
      <c r="BJ86" s="13" t="str">
        <f t="shared" si="43"/>
        <v/>
      </c>
      <c r="BM86" t="str">
        <f t="shared" ca="1" si="44"/>
        <v/>
      </c>
      <c r="BN86" s="16" t="str">
        <f t="shared" si="45"/>
        <v/>
      </c>
      <c r="BO86" s="16" t="str">
        <f t="shared" ca="1" si="36"/>
        <v/>
      </c>
      <c r="BP86" s="16" t="str">
        <f t="shared" ca="1" si="37"/>
        <v/>
      </c>
      <c r="BQ86" s="16" t="str">
        <f t="shared" si="46"/>
        <v/>
      </c>
      <c r="BR86" s="16"/>
      <c r="BS86" s="16"/>
      <c r="BT86" s="16"/>
      <c r="BU86" s="16"/>
      <c r="BV86" s="16" t="str">
        <f t="shared" si="47"/>
        <v/>
      </c>
      <c r="BW86" s="16" t="str">
        <f t="shared" si="38"/>
        <v/>
      </c>
      <c r="BX86" s="16" t="str">
        <f t="shared" si="48"/>
        <v/>
      </c>
      <c r="BY86" s="16" t="str">
        <f t="shared" si="49"/>
        <v/>
      </c>
      <c r="BZ86" s="16" t="str">
        <f t="shared" si="50"/>
        <v/>
      </c>
      <c r="CA86" s="18" t="str">
        <f t="shared" si="51"/>
        <v/>
      </c>
      <c r="CB86" s="18" t="str">
        <f t="shared" si="52"/>
        <v/>
      </c>
      <c r="CC86" s="18" t="str">
        <f t="shared" ca="1" si="53"/>
        <v/>
      </c>
      <c r="CD86" s="18" t="str">
        <f ca="1">IF(D86&lt;&gt;"",IF(ISERROR(VLOOKUP(BD86,'cat lookups'!$I$3:$I$20,1,FALSE)),"",2),"")</f>
        <v/>
      </c>
      <c r="CE86" s="18" t="str">
        <f t="shared" si="54"/>
        <v/>
      </c>
      <c r="CF86" s="18" t="str">
        <f t="shared" si="55"/>
        <v xml:space="preserve"> </v>
      </c>
      <c r="CG86" s="18" t="str">
        <f t="shared" si="56"/>
        <v/>
      </c>
      <c r="CH86" s="18" t="str">
        <f t="shared" si="57"/>
        <v/>
      </c>
      <c r="CI86" s="18" t="str">
        <f t="shared" si="58"/>
        <v/>
      </c>
      <c r="CJ86" s="18" t="str">
        <f t="shared" si="59"/>
        <v/>
      </c>
      <c r="CK86" s="18" t="str">
        <f t="shared" si="60"/>
        <v/>
      </c>
      <c r="CL86" s="18" t="str">
        <f t="shared" si="61"/>
        <v/>
      </c>
      <c r="CM86" s="18" t="str">
        <f t="shared" si="62"/>
        <v xml:space="preserve"> </v>
      </c>
      <c r="CN86" s="18" t="str">
        <f t="shared" si="63"/>
        <v/>
      </c>
      <c r="CO86" s="18" t="str">
        <f t="shared" si="64"/>
        <v/>
      </c>
    </row>
    <row r="87" spans="8:93" ht="15">
      <c r="H87" s="15" t="e">
        <f t="shared" si="39"/>
        <v>#VALUE!</v>
      </c>
      <c r="I87" s="47"/>
      <c r="J87" s="46" t="e">
        <f t="shared" si="40"/>
        <v>#VALUE!</v>
      </c>
      <c r="X87" s="13"/>
      <c r="AT87" s="13"/>
      <c r="AU87" s="22"/>
      <c r="AV87" s="22"/>
      <c r="AW87" s="22"/>
      <c r="AX87" s="22"/>
      <c r="AY87" s="22"/>
      <c r="AZ87" s="22"/>
      <c r="BA87" s="22"/>
      <c r="BB87" s="22"/>
      <c r="BC87" s="15" t="e">
        <f t="shared" si="41"/>
        <v>#VALUE!</v>
      </c>
      <c r="BI87" t="str">
        <f t="shared" si="42"/>
        <v/>
      </c>
      <c r="BJ87" s="13" t="str">
        <f t="shared" si="43"/>
        <v/>
      </c>
      <c r="BM87" t="str">
        <f t="shared" ca="1" si="44"/>
        <v/>
      </c>
      <c r="BN87" s="16" t="str">
        <f t="shared" si="45"/>
        <v/>
      </c>
      <c r="BO87" s="16" t="str">
        <f t="shared" ca="1" si="36"/>
        <v/>
      </c>
      <c r="BP87" s="16" t="str">
        <f t="shared" ca="1" si="37"/>
        <v/>
      </c>
      <c r="BQ87" s="16" t="str">
        <f t="shared" si="46"/>
        <v/>
      </c>
      <c r="BR87" s="16"/>
      <c r="BS87" s="16"/>
      <c r="BT87" s="16"/>
      <c r="BU87" s="16"/>
      <c r="BV87" s="16" t="str">
        <f t="shared" si="47"/>
        <v/>
      </c>
      <c r="BW87" s="16" t="str">
        <f t="shared" si="38"/>
        <v/>
      </c>
      <c r="BX87" s="16" t="str">
        <f t="shared" si="48"/>
        <v/>
      </c>
      <c r="BY87" s="16" t="str">
        <f t="shared" si="49"/>
        <v/>
      </c>
      <c r="BZ87" s="16" t="str">
        <f t="shared" si="50"/>
        <v/>
      </c>
      <c r="CA87" s="18" t="str">
        <f t="shared" si="51"/>
        <v/>
      </c>
      <c r="CB87" s="18" t="str">
        <f t="shared" si="52"/>
        <v/>
      </c>
      <c r="CC87" s="18" t="str">
        <f t="shared" ca="1" si="53"/>
        <v/>
      </c>
      <c r="CD87" s="18" t="str">
        <f ca="1">IF(D87&lt;&gt;"",IF(ISERROR(VLOOKUP(BD87,'cat lookups'!$I$3:$I$20,1,FALSE)),"",2),"")</f>
        <v/>
      </c>
      <c r="CE87" s="18" t="str">
        <f t="shared" si="54"/>
        <v/>
      </c>
      <c r="CF87" s="18" t="str">
        <f t="shared" si="55"/>
        <v xml:space="preserve"> </v>
      </c>
      <c r="CG87" s="18" t="str">
        <f t="shared" si="56"/>
        <v/>
      </c>
      <c r="CH87" s="18" t="str">
        <f t="shared" si="57"/>
        <v/>
      </c>
      <c r="CI87" s="18" t="str">
        <f t="shared" si="58"/>
        <v/>
      </c>
      <c r="CJ87" s="18" t="str">
        <f t="shared" si="59"/>
        <v/>
      </c>
      <c r="CK87" s="18" t="str">
        <f t="shared" si="60"/>
        <v/>
      </c>
      <c r="CL87" s="18" t="str">
        <f t="shared" si="61"/>
        <v/>
      </c>
      <c r="CM87" s="18" t="str">
        <f t="shared" si="62"/>
        <v xml:space="preserve"> </v>
      </c>
      <c r="CN87" s="18" t="str">
        <f t="shared" si="63"/>
        <v/>
      </c>
      <c r="CO87" s="18" t="str">
        <f t="shared" si="64"/>
        <v/>
      </c>
    </row>
    <row r="88" spans="8:93" ht="15">
      <c r="H88" s="15" t="e">
        <f t="shared" si="39"/>
        <v>#VALUE!</v>
      </c>
      <c r="I88" s="47"/>
      <c r="J88" s="46" t="e">
        <f t="shared" si="40"/>
        <v>#VALUE!</v>
      </c>
      <c r="X88" s="13"/>
      <c r="AT88" s="13"/>
      <c r="AU88" s="22"/>
      <c r="AV88" s="22"/>
      <c r="AW88" s="22"/>
      <c r="AX88" s="22"/>
      <c r="AY88" s="22"/>
      <c r="AZ88" s="22"/>
      <c r="BA88" s="22"/>
      <c r="BB88" s="22"/>
      <c r="BC88" s="15" t="e">
        <f t="shared" si="41"/>
        <v>#VALUE!</v>
      </c>
      <c r="BI88" t="str">
        <f t="shared" si="42"/>
        <v/>
      </c>
      <c r="BJ88" s="13" t="str">
        <f t="shared" si="43"/>
        <v/>
      </c>
      <c r="BM88" t="str">
        <f t="shared" ca="1" si="44"/>
        <v/>
      </c>
      <c r="BN88" s="16" t="str">
        <f t="shared" si="45"/>
        <v/>
      </c>
      <c r="BO88" s="16" t="str">
        <f t="shared" ca="1" si="36"/>
        <v/>
      </c>
      <c r="BP88" s="16" t="str">
        <f t="shared" ca="1" si="37"/>
        <v/>
      </c>
      <c r="BQ88" s="16" t="str">
        <f t="shared" si="46"/>
        <v/>
      </c>
      <c r="BR88" s="16"/>
      <c r="BS88" s="16"/>
      <c r="BT88" s="16"/>
      <c r="BU88" s="16"/>
      <c r="BV88" s="16" t="str">
        <f t="shared" si="47"/>
        <v/>
      </c>
      <c r="BW88" s="16" t="str">
        <f t="shared" si="38"/>
        <v/>
      </c>
      <c r="BX88" s="16" t="str">
        <f t="shared" si="48"/>
        <v/>
      </c>
      <c r="BY88" s="16" t="str">
        <f t="shared" si="49"/>
        <v/>
      </c>
      <c r="BZ88" s="16" t="str">
        <f t="shared" si="50"/>
        <v/>
      </c>
      <c r="CA88" s="18" t="str">
        <f t="shared" si="51"/>
        <v/>
      </c>
      <c r="CB88" s="18" t="str">
        <f t="shared" si="52"/>
        <v/>
      </c>
      <c r="CC88" s="18" t="str">
        <f t="shared" ca="1" si="53"/>
        <v/>
      </c>
      <c r="CD88" s="18" t="str">
        <f ca="1">IF(D88&lt;&gt;"",IF(ISERROR(VLOOKUP(BD88,'cat lookups'!$I$3:$I$20,1,FALSE)),"",2),"")</f>
        <v/>
      </c>
      <c r="CE88" s="18" t="str">
        <f t="shared" si="54"/>
        <v/>
      </c>
      <c r="CF88" s="18" t="str">
        <f t="shared" si="55"/>
        <v xml:space="preserve"> </v>
      </c>
      <c r="CG88" s="18" t="str">
        <f t="shared" si="56"/>
        <v/>
      </c>
      <c r="CH88" s="18" t="str">
        <f t="shared" si="57"/>
        <v/>
      </c>
      <c r="CI88" s="18" t="str">
        <f t="shared" si="58"/>
        <v/>
      </c>
      <c r="CJ88" s="18" t="str">
        <f t="shared" si="59"/>
        <v/>
      </c>
      <c r="CK88" s="18" t="str">
        <f t="shared" si="60"/>
        <v/>
      </c>
      <c r="CL88" s="18" t="str">
        <f t="shared" si="61"/>
        <v/>
      </c>
      <c r="CM88" s="18" t="str">
        <f t="shared" si="62"/>
        <v xml:space="preserve"> </v>
      </c>
      <c r="CN88" s="18" t="str">
        <f t="shared" si="63"/>
        <v/>
      </c>
      <c r="CO88" s="18" t="str">
        <f t="shared" si="64"/>
        <v/>
      </c>
    </row>
    <row r="89" spans="8:93" ht="15">
      <c r="H89" s="15" t="e">
        <f t="shared" si="39"/>
        <v>#VALUE!</v>
      </c>
      <c r="I89" s="47"/>
      <c r="J89" s="46" t="e">
        <f t="shared" si="40"/>
        <v>#VALUE!</v>
      </c>
      <c r="X89" s="13"/>
      <c r="AT89" s="13"/>
      <c r="AU89" s="22"/>
      <c r="AV89" s="22"/>
      <c r="AW89" s="22"/>
      <c r="AX89" s="22"/>
      <c r="AY89" s="22"/>
      <c r="AZ89" s="22"/>
      <c r="BA89" s="22"/>
      <c r="BB89" s="22"/>
      <c r="BC89" s="15" t="e">
        <f t="shared" si="41"/>
        <v>#VALUE!</v>
      </c>
      <c r="BI89" t="str">
        <f t="shared" si="42"/>
        <v/>
      </c>
      <c r="BJ89" s="13" t="str">
        <f t="shared" si="43"/>
        <v/>
      </c>
      <c r="BM89" t="str">
        <f t="shared" ca="1" si="44"/>
        <v/>
      </c>
      <c r="BN89" s="16" t="str">
        <f t="shared" si="45"/>
        <v/>
      </c>
      <c r="BO89" s="16" t="str">
        <f t="shared" ca="1" si="36"/>
        <v/>
      </c>
      <c r="BP89" s="16" t="str">
        <f t="shared" ca="1" si="37"/>
        <v/>
      </c>
      <c r="BQ89" s="16" t="str">
        <f t="shared" si="46"/>
        <v/>
      </c>
      <c r="BR89" s="16"/>
      <c r="BS89" s="16"/>
      <c r="BT89" s="16"/>
      <c r="BU89" s="16"/>
      <c r="BV89" s="16" t="str">
        <f t="shared" si="47"/>
        <v/>
      </c>
      <c r="BW89" s="16" t="str">
        <f t="shared" si="38"/>
        <v/>
      </c>
      <c r="BX89" s="16" t="str">
        <f t="shared" si="48"/>
        <v/>
      </c>
      <c r="BY89" s="16" t="str">
        <f t="shared" si="49"/>
        <v/>
      </c>
      <c r="BZ89" s="16" t="str">
        <f t="shared" si="50"/>
        <v/>
      </c>
      <c r="CA89" s="18" t="str">
        <f t="shared" si="51"/>
        <v/>
      </c>
      <c r="CB89" s="18" t="str">
        <f t="shared" si="52"/>
        <v/>
      </c>
      <c r="CC89" s="18" t="str">
        <f t="shared" ca="1" si="53"/>
        <v/>
      </c>
      <c r="CD89" s="18" t="str">
        <f ca="1">IF(D89&lt;&gt;"",IF(ISERROR(VLOOKUP(BD89,'cat lookups'!$I$3:$I$20,1,FALSE)),"",2),"")</f>
        <v/>
      </c>
      <c r="CE89" s="18" t="str">
        <f t="shared" si="54"/>
        <v/>
      </c>
      <c r="CF89" s="18" t="str">
        <f t="shared" si="55"/>
        <v xml:space="preserve"> </v>
      </c>
      <c r="CG89" s="18" t="str">
        <f t="shared" si="56"/>
        <v/>
      </c>
      <c r="CH89" s="18" t="str">
        <f t="shared" si="57"/>
        <v/>
      </c>
      <c r="CI89" s="18" t="str">
        <f t="shared" si="58"/>
        <v/>
      </c>
      <c r="CJ89" s="18" t="str">
        <f t="shared" si="59"/>
        <v/>
      </c>
      <c r="CK89" s="18" t="str">
        <f t="shared" si="60"/>
        <v/>
      </c>
      <c r="CL89" s="18" t="str">
        <f t="shared" si="61"/>
        <v/>
      </c>
      <c r="CM89" s="18" t="str">
        <f t="shared" si="62"/>
        <v xml:space="preserve"> </v>
      </c>
      <c r="CN89" s="18" t="str">
        <f t="shared" si="63"/>
        <v/>
      </c>
      <c r="CO89" s="18" t="str">
        <f t="shared" si="64"/>
        <v/>
      </c>
    </row>
    <row r="90" spans="8:93" ht="15">
      <c r="H90" s="15" t="e">
        <f t="shared" si="39"/>
        <v>#VALUE!</v>
      </c>
      <c r="I90" s="47"/>
      <c r="J90" s="46" t="e">
        <f t="shared" si="40"/>
        <v>#VALUE!</v>
      </c>
      <c r="X90" s="13"/>
      <c r="AT90" s="13"/>
      <c r="AU90" s="22"/>
      <c r="AV90" s="22"/>
      <c r="AW90" s="22"/>
      <c r="AX90" s="22"/>
      <c r="AY90" s="22"/>
      <c r="AZ90" s="22"/>
      <c r="BA90" s="22"/>
      <c r="BB90" s="22"/>
      <c r="BC90" s="15" t="e">
        <f t="shared" si="41"/>
        <v>#VALUE!</v>
      </c>
      <c r="BI90" t="str">
        <f t="shared" si="42"/>
        <v/>
      </c>
      <c r="BJ90" s="13" t="str">
        <f t="shared" si="43"/>
        <v/>
      </c>
      <c r="BM90" t="str">
        <f t="shared" ca="1" si="44"/>
        <v/>
      </c>
      <c r="BN90" s="16" t="str">
        <f t="shared" si="45"/>
        <v/>
      </c>
      <c r="BO90" s="16" t="str">
        <f t="shared" ca="1" si="36"/>
        <v/>
      </c>
      <c r="BP90" s="16" t="str">
        <f t="shared" ca="1" si="37"/>
        <v/>
      </c>
      <c r="BQ90" s="16" t="str">
        <f t="shared" si="46"/>
        <v/>
      </c>
      <c r="BR90" s="16"/>
      <c r="BS90" s="16"/>
      <c r="BT90" s="16"/>
      <c r="BU90" s="16"/>
      <c r="BV90" s="16" t="str">
        <f t="shared" si="47"/>
        <v/>
      </c>
      <c r="BW90" s="16" t="str">
        <f t="shared" si="38"/>
        <v/>
      </c>
      <c r="BX90" s="16" t="str">
        <f t="shared" si="48"/>
        <v/>
      </c>
      <c r="BY90" s="16" t="str">
        <f t="shared" si="49"/>
        <v/>
      </c>
      <c r="BZ90" s="16" t="str">
        <f t="shared" si="50"/>
        <v/>
      </c>
      <c r="CA90" s="18" t="str">
        <f t="shared" si="51"/>
        <v/>
      </c>
      <c r="CB90" s="18" t="str">
        <f t="shared" si="52"/>
        <v/>
      </c>
      <c r="CC90" s="18" t="str">
        <f t="shared" ca="1" si="53"/>
        <v/>
      </c>
      <c r="CD90" s="18" t="str">
        <f ca="1">IF(D90&lt;&gt;"",IF(ISERROR(VLOOKUP(BD90,'cat lookups'!$I$3:$I$20,1,FALSE)),"",2),"")</f>
        <v/>
      </c>
      <c r="CE90" s="18" t="str">
        <f t="shared" si="54"/>
        <v/>
      </c>
      <c r="CF90" s="18" t="str">
        <f t="shared" si="55"/>
        <v xml:space="preserve"> </v>
      </c>
      <c r="CG90" s="18" t="str">
        <f t="shared" si="56"/>
        <v/>
      </c>
      <c r="CH90" s="18" t="str">
        <f t="shared" si="57"/>
        <v/>
      </c>
      <c r="CI90" s="18" t="str">
        <f t="shared" si="58"/>
        <v/>
      </c>
      <c r="CJ90" s="18" t="str">
        <f t="shared" si="59"/>
        <v/>
      </c>
      <c r="CK90" s="18" t="str">
        <f t="shared" si="60"/>
        <v/>
      </c>
      <c r="CL90" s="18" t="str">
        <f t="shared" si="61"/>
        <v/>
      </c>
      <c r="CM90" s="18" t="str">
        <f t="shared" si="62"/>
        <v xml:space="preserve"> </v>
      </c>
      <c r="CN90" s="18" t="str">
        <f t="shared" si="63"/>
        <v/>
      </c>
      <c r="CO90" s="18" t="str">
        <f t="shared" si="64"/>
        <v/>
      </c>
    </row>
    <row r="91" spans="8:93" ht="15">
      <c r="H91" s="15" t="e">
        <f t="shared" si="39"/>
        <v>#VALUE!</v>
      </c>
      <c r="I91" s="47"/>
      <c r="J91" s="46" t="e">
        <f t="shared" si="40"/>
        <v>#VALUE!</v>
      </c>
      <c r="X91" s="13"/>
      <c r="AT91" s="13"/>
      <c r="AU91" s="22"/>
      <c r="AV91" s="22"/>
      <c r="AW91" s="22"/>
      <c r="AX91" s="22"/>
      <c r="AY91" s="22"/>
      <c r="AZ91" s="22"/>
      <c r="BA91" s="22"/>
      <c r="BB91" s="22"/>
      <c r="BC91" s="15" t="e">
        <f t="shared" si="41"/>
        <v>#VALUE!</v>
      </c>
      <c r="BI91" t="str">
        <f t="shared" si="42"/>
        <v/>
      </c>
      <c r="BJ91" s="13" t="str">
        <f t="shared" si="43"/>
        <v/>
      </c>
      <c r="BM91" t="str">
        <f t="shared" ca="1" si="44"/>
        <v/>
      </c>
      <c r="BN91" s="16" t="str">
        <f t="shared" si="45"/>
        <v/>
      </c>
      <c r="BO91" s="16" t="str">
        <f t="shared" ca="1" si="36"/>
        <v/>
      </c>
      <c r="BP91" s="16" t="str">
        <f t="shared" ca="1" si="37"/>
        <v/>
      </c>
      <c r="BQ91" s="16" t="str">
        <f t="shared" si="46"/>
        <v/>
      </c>
      <c r="BR91" s="16"/>
      <c r="BS91" s="16"/>
      <c r="BT91" s="16"/>
      <c r="BU91" s="16"/>
      <c r="BV91" s="16" t="str">
        <f t="shared" si="47"/>
        <v/>
      </c>
      <c r="BW91" s="16" t="str">
        <f t="shared" si="38"/>
        <v/>
      </c>
      <c r="BX91" s="16" t="str">
        <f t="shared" si="48"/>
        <v/>
      </c>
      <c r="BY91" s="16" t="str">
        <f t="shared" si="49"/>
        <v/>
      </c>
      <c r="BZ91" s="16" t="str">
        <f t="shared" si="50"/>
        <v/>
      </c>
      <c r="CA91" s="18" t="str">
        <f t="shared" si="51"/>
        <v/>
      </c>
      <c r="CB91" s="18" t="str">
        <f t="shared" si="52"/>
        <v/>
      </c>
      <c r="CC91" s="18" t="str">
        <f t="shared" ca="1" si="53"/>
        <v/>
      </c>
      <c r="CD91" s="18" t="str">
        <f ca="1">IF(D91&lt;&gt;"",IF(ISERROR(VLOOKUP(BD91,'cat lookups'!$I$3:$I$20,1,FALSE)),"",2),"")</f>
        <v/>
      </c>
      <c r="CE91" s="18" t="str">
        <f t="shared" si="54"/>
        <v/>
      </c>
      <c r="CF91" s="18" t="str">
        <f t="shared" si="55"/>
        <v xml:space="preserve"> </v>
      </c>
      <c r="CG91" s="18" t="str">
        <f t="shared" si="56"/>
        <v/>
      </c>
      <c r="CH91" s="18" t="str">
        <f t="shared" si="57"/>
        <v/>
      </c>
      <c r="CI91" s="18" t="str">
        <f t="shared" si="58"/>
        <v/>
      </c>
      <c r="CJ91" s="18" t="str">
        <f t="shared" si="59"/>
        <v/>
      </c>
      <c r="CK91" s="18" t="str">
        <f t="shared" si="60"/>
        <v/>
      </c>
      <c r="CL91" s="18" t="str">
        <f t="shared" si="61"/>
        <v/>
      </c>
      <c r="CM91" s="18" t="str">
        <f t="shared" si="62"/>
        <v xml:space="preserve"> </v>
      </c>
      <c r="CN91" s="18" t="str">
        <f t="shared" si="63"/>
        <v/>
      </c>
      <c r="CO91" s="18" t="str">
        <f t="shared" si="64"/>
        <v/>
      </c>
    </row>
    <row r="92" spans="8:93" ht="15">
      <c r="H92" s="15" t="e">
        <f t="shared" si="39"/>
        <v>#VALUE!</v>
      </c>
      <c r="I92" s="47"/>
      <c r="J92" s="46" t="e">
        <f t="shared" si="40"/>
        <v>#VALUE!</v>
      </c>
      <c r="X92" s="13"/>
      <c r="AT92" s="13"/>
      <c r="AU92" s="22"/>
      <c r="AV92" s="22"/>
      <c r="AW92" s="22"/>
      <c r="AX92" s="22"/>
      <c r="AY92" s="22"/>
      <c r="AZ92" s="22"/>
      <c r="BA92" s="22"/>
      <c r="BB92" s="22"/>
      <c r="BC92" s="15" t="e">
        <f t="shared" si="41"/>
        <v>#VALUE!</v>
      </c>
      <c r="BI92" t="str">
        <f t="shared" si="42"/>
        <v/>
      </c>
      <c r="BJ92" s="13" t="str">
        <f t="shared" si="43"/>
        <v/>
      </c>
      <c r="BM92" t="str">
        <f t="shared" ca="1" si="44"/>
        <v/>
      </c>
      <c r="BN92" s="16" t="str">
        <f t="shared" si="45"/>
        <v/>
      </c>
      <c r="BO92" s="16" t="str">
        <f t="shared" ca="1" si="36"/>
        <v/>
      </c>
      <c r="BP92" s="16" t="str">
        <f t="shared" ca="1" si="37"/>
        <v/>
      </c>
      <c r="BQ92" s="16" t="str">
        <f t="shared" si="46"/>
        <v/>
      </c>
      <c r="BR92" s="16"/>
      <c r="BS92" s="16"/>
      <c r="BT92" s="16"/>
      <c r="BU92" s="16"/>
      <c r="BV92" s="16" t="str">
        <f t="shared" si="47"/>
        <v/>
      </c>
      <c r="BW92" s="16" t="str">
        <f t="shared" si="38"/>
        <v/>
      </c>
      <c r="BX92" s="16" t="str">
        <f t="shared" si="48"/>
        <v/>
      </c>
      <c r="BY92" s="16" t="str">
        <f t="shared" si="49"/>
        <v/>
      </c>
      <c r="BZ92" s="16" t="str">
        <f t="shared" si="50"/>
        <v/>
      </c>
      <c r="CA92" s="18" t="str">
        <f t="shared" si="51"/>
        <v/>
      </c>
      <c r="CB92" s="18" t="str">
        <f t="shared" si="52"/>
        <v/>
      </c>
      <c r="CC92" s="18" t="str">
        <f t="shared" ca="1" si="53"/>
        <v/>
      </c>
      <c r="CD92" s="18" t="str">
        <f ca="1">IF(D92&lt;&gt;"",IF(ISERROR(VLOOKUP(BD92,'cat lookups'!$I$3:$I$20,1,FALSE)),"",2),"")</f>
        <v/>
      </c>
      <c r="CE92" s="18" t="str">
        <f t="shared" si="54"/>
        <v/>
      </c>
      <c r="CF92" s="18" t="str">
        <f t="shared" si="55"/>
        <v xml:space="preserve"> </v>
      </c>
      <c r="CG92" s="18" t="str">
        <f t="shared" si="56"/>
        <v/>
      </c>
      <c r="CH92" s="18" t="str">
        <f t="shared" si="57"/>
        <v/>
      </c>
      <c r="CI92" s="18" t="str">
        <f t="shared" si="58"/>
        <v/>
      </c>
      <c r="CJ92" s="18" t="str">
        <f t="shared" si="59"/>
        <v/>
      </c>
      <c r="CK92" s="18" t="str">
        <f t="shared" si="60"/>
        <v/>
      </c>
      <c r="CL92" s="18" t="str">
        <f t="shared" si="61"/>
        <v/>
      </c>
      <c r="CM92" s="18" t="str">
        <f t="shared" si="62"/>
        <v xml:space="preserve"> </v>
      </c>
      <c r="CN92" s="18" t="str">
        <f t="shared" si="63"/>
        <v/>
      </c>
      <c r="CO92" s="18" t="str">
        <f t="shared" si="64"/>
        <v/>
      </c>
    </row>
    <row r="93" spans="8:93" ht="15">
      <c r="H93" s="15" t="e">
        <f t="shared" si="39"/>
        <v>#VALUE!</v>
      </c>
      <c r="I93" s="47"/>
      <c r="J93" s="46" t="e">
        <f t="shared" si="40"/>
        <v>#VALUE!</v>
      </c>
      <c r="X93" s="13"/>
      <c r="AT93" s="13"/>
      <c r="AU93" s="22"/>
      <c r="AV93" s="22"/>
      <c r="AW93" s="22"/>
      <c r="AX93" s="22"/>
      <c r="AY93" s="22"/>
      <c r="AZ93" s="22"/>
      <c r="BA93" s="22"/>
      <c r="BB93" s="22"/>
      <c r="BC93" s="15" t="e">
        <f t="shared" si="41"/>
        <v>#VALUE!</v>
      </c>
      <c r="BI93" t="str">
        <f t="shared" si="42"/>
        <v/>
      </c>
      <c r="BJ93" s="13" t="str">
        <f t="shared" si="43"/>
        <v/>
      </c>
      <c r="BM93" t="str">
        <f t="shared" ca="1" si="44"/>
        <v/>
      </c>
      <c r="BN93" s="16" t="str">
        <f t="shared" si="45"/>
        <v/>
      </c>
      <c r="BO93" s="16" t="str">
        <f t="shared" ca="1" si="36"/>
        <v/>
      </c>
      <c r="BP93" s="16" t="str">
        <f t="shared" ca="1" si="37"/>
        <v/>
      </c>
      <c r="BQ93" s="16" t="str">
        <f t="shared" si="46"/>
        <v/>
      </c>
      <c r="BR93" s="16"/>
      <c r="BS93" s="16"/>
      <c r="BT93" s="16"/>
      <c r="BU93" s="16"/>
      <c r="BV93" s="16" t="str">
        <f t="shared" si="47"/>
        <v/>
      </c>
      <c r="BW93" s="16" t="str">
        <f t="shared" si="38"/>
        <v/>
      </c>
      <c r="BX93" s="16" t="str">
        <f t="shared" si="48"/>
        <v/>
      </c>
      <c r="BY93" s="16" t="str">
        <f t="shared" si="49"/>
        <v/>
      </c>
      <c r="BZ93" s="16" t="str">
        <f t="shared" si="50"/>
        <v/>
      </c>
      <c r="CA93" s="18" t="str">
        <f t="shared" si="51"/>
        <v/>
      </c>
      <c r="CB93" s="18" t="str">
        <f t="shared" si="52"/>
        <v/>
      </c>
      <c r="CC93" s="18" t="str">
        <f t="shared" ca="1" si="53"/>
        <v/>
      </c>
      <c r="CD93" s="18" t="str">
        <f ca="1">IF(D93&lt;&gt;"",IF(ISERROR(VLOOKUP(BD93,'cat lookups'!$I$3:$I$20,1,FALSE)),"",2),"")</f>
        <v/>
      </c>
      <c r="CE93" s="18" t="str">
        <f t="shared" si="54"/>
        <v/>
      </c>
      <c r="CF93" s="18" t="str">
        <f t="shared" si="55"/>
        <v xml:space="preserve"> </v>
      </c>
      <c r="CG93" s="18" t="str">
        <f t="shared" si="56"/>
        <v/>
      </c>
      <c r="CH93" s="18" t="str">
        <f t="shared" si="57"/>
        <v/>
      </c>
      <c r="CI93" s="18" t="str">
        <f t="shared" si="58"/>
        <v/>
      </c>
      <c r="CJ93" s="18" t="str">
        <f t="shared" si="59"/>
        <v/>
      </c>
      <c r="CK93" s="18" t="str">
        <f t="shared" si="60"/>
        <v/>
      </c>
      <c r="CL93" s="18" t="str">
        <f t="shared" si="61"/>
        <v/>
      </c>
      <c r="CM93" s="18" t="str">
        <f t="shared" si="62"/>
        <v xml:space="preserve"> </v>
      </c>
      <c r="CN93" s="18" t="str">
        <f t="shared" si="63"/>
        <v/>
      </c>
      <c r="CO93" s="18" t="str">
        <f t="shared" si="64"/>
        <v/>
      </c>
    </row>
    <row r="94" spans="8:93" ht="15">
      <c r="H94" s="15" t="e">
        <f t="shared" si="39"/>
        <v>#VALUE!</v>
      </c>
      <c r="I94" s="47"/>
      <c r="J94" s="46" t="e">
        <f t="shared" si="40"/>
        <v>#VALUE!</v>
      </c>
      <c r="X94" s="13"/>
      <c r="AT94" s="13"/>
      <c r="AU94" s="22"/>
      <c r="AV94" s="22"/>
      <c r="AW94" s="22"/>
      <c r="AX94" s="22"/>
      <c r="AY94" s="22"/>
      <c r="AZ94" s="22"/>
      <c r="BA94" s="22"/>
      <c r="BB94" s="22"/>
      <c r="BC94" s="15" t="e">
        <f t="shared" si="41"/>
        <v>#VALUE!</v>
      </c>
      <c r="BI94" t="str">
        <f t="shared" si="42"/>
        <v/>
      </c>
      <c r="BJ94" s="13" t="str">
        <f t="shared" si="43"/>
        <v/>
      </c>
      <c r="BM94" t="str">
        <f t="shared" ca="1" si="44"/>
        <v/>
      </c>
      <c r="BN94" s="16" t="str">
        <f t="shared" si="45"/>
        <v/>
      </c>
      <c r="BO94" s="16" t="str">
        <f t="shared" ca="1" si="36"/>
        <v/>
      </c>
      <c r="BP94" s="16" t="str">
        <f t="shared" ca="1" si="37"/>
        <v/>
      </c>
      <c r="BQ94" s="16" t="str">
        <f t="shared" si="46"/>
        <v/>
      </c>
      <c r="BR94" s="16"/>
      <c r="BS94" s="16"/>
      <c r="BT94" s="16"/>
      <c r="BU94" s="16"/>
      <c r="BV94" s="16" t="str">
        <f t="shared" si="47"/>
        <v/>
      </c>
      <c r="BW94" s="16" t="str">
        <f t="shared" si="38"/>
        <v/>
      </c>
      <c r="BX94" s="16" t="str">
        <f t="shared" si="48"/>
        <v/>
      </c>
      <c r="BY94" s="16" t="str">
        <f t="shared" si="49"/>
        <v/>
      </c>
      <c r="BZ94" s="16" t="str">
        <f t="shared" si="50"/>
        <v/>
      </c>
      <c r="CA94" s="18" t="str">
        <f t="shared" si="51"/>
        <v/>
      </c>
      <c r="CB94" s="18" t="str">
        <f t="shared" si="52"/>
        <v/>
      </c>
      <c r="CC94" s="18" t="str">
        <f t="shared" ca="1" si="53"/>
        <v/>
      </c>
      <c r="CD94" s="18" t="str">
        <f ca="1">IF(D94&lt;&gt;"",IF(ISERROR(VLOOKUP(BD94,'cat lookups'!$I$3:$I$20,1,FALSE)),"",2),"")</f>
        <v/>
      </c>
      <c r="CE94" s="18" t="str">
        <f t="shared" si="54"/>
        <v/>
      </c>
      <c r="CF94" s="18" t="str">
        <f t="shared" si="55"/>
        <v xml:space="preserve"> </v>
      </c>
      <c r="CG94" s="18" t="str">
        <f t="shared" si="56"/>
        <v/>
      </c>
      <c r="CH94" s="18" t="str">
        <f t="shared" si="57"/>
        <v/>
      </c>
      <c r="CI94" s="18" t="str">
        <f t="shared" si="58"/>
        <v/>
      </c>
      <c r="CJ94" s="18" t="str">
        <f t="shared" si="59"/>
        <v/>
      </c>
      <c r="CK94" s="18" t="str">
        <f t="shared" si="60"/>
        <v/>
      </c>
      <c r="CL94" s="18" t="str">
        <f t="shared" si="61"/>
        <v/>
      </c>
      <c r="CM94" s="18" t="str">
        <f t="shared" si="62"/>
        <v xml:space="preserve"> </v>
      </c>
      <c r="CN94" s="18" t="str">
        <f t="shared" si="63"/>
        <v/>
      </c>
      <c r="CO94" s="18" t="str">
        <f t="shared" si="64"/>
        <v/>
      </c>
    </row>
    <row r="95" spans="8:93" ht="15">
      <c r="H95" s="15" t="e">
        <f t="shared" si="39"/>
        <v>#VALUE!</v>
      </c>
      <c r="I95" s="47"/>
      <c r="J95" s="46" t="e">
        <f t="shared" si="40"/>
        <v>#VALUE!</v>
      </c>
      <c r="X95" s="13"/>
      <c r="AT95" s="13"/>
      <c r="AU95" s="22"/>
      <c r="AV95" s="22"/>
      <c r="AW95" s="22"/>
      <c r="AX95" s="22"/>
      <c r="AY95" s="22"/>
      <c r="AZ95" s="22"/>
      <c r="BA95" s="22"/>
      <c r="BB95" s="22"/>
      <c r="BC95" s="15" t="e">
        <f t="shared" si="41"/>
        <v>#VALUE!</v>
      </c>
      <c r="BI95" t="str">
        <f t="shared" si="42"/>
        <v/>
      </c>
      <c r="BJ95" s="13" t="str">
        <f t="shared" si="43"/>
        <v/>
      </c>
      <c r="BM95" t="str">
        <f t="shared" ca="1" si="44"/>
        <v/>
      </c>
      <c r="BN95" s="16" t="str">
        <f t="shared" si="45"/>
        <v/>
      </c>
      <c r="BO95" s="16" t="str">
        <f t="shared" ca="1" si="36"/>
        <v/>
      </c>
      <c r="BP95" s="16" t="str">
        <f t="shared" ca="1" si="37"/>
        <v/>
      </c>
      <c r="BQ95" s="16" t="str">
        <f t="shared" si="46"/>
        <v/>
      </c>
      <c r="BR95" s="16"/>
      <c r="BS95" s="16"/>
      <c r="BT95" s="16"/>
      <c r="BU95" s="16"/>
      <c r="BV95" s="16" t="str">
        <f t="shared" si="47"/>
        <v/>
      </c>
      <c r="BW95" s="16" t="str">
        <f t="shared" si="38"/>
        <v/>
      </c>
      <c r="BX95" s="16" t="str">
        <f t="shared" si="48"/>
        <v/>
      </c>
      <c r="BY95" s="16" t="str">
        <f t="shared" si="49"/>
        <v/>
      </c>
      <c r="BZ95" s="16" t="str">
        <f t="shared" si="50"/>
        <v/>
      </c>
      <c r="CA95" s="18" t="str">
        <f t="shared" si="51"/>
        <v/>
      </c>
      <c r="CB95" s="18" t="str">
        <f t="shared" si="52"/>
        <v/>
      </c>
      <c r="CC95" s="18" t="str">
        <f t="shared" ca="1" si="53"/>
        <v/>
      </c>
      <c r="CD95" s="18" t="str">
        <f ca="1">IF(D95&lt;&gt;"",IF(ISERROR(VLOOKUP(BD95,'cat lookups'!$I$3:$I$20,1,FALSE)),"",2),"")</f>
        <v/>
      </c>
      <c r="CE95" s="18" t="str">
        <f t="shared" si="54"/>
        <v/>
      </c>
      <c r="CF95" s="18" t="str">
        <f t="shared" si="55"/>
        <v xml:space="preserve"> </v>
      </c>
      <c r="CG95" s="18" t="str">
        <f t="shared" si="56"/>
        <v/>
      </c>
      <c r="CH95" s="18" t="str">
        <f t="shared" si="57"/>
        <v/>
      </c>
      <c r="CI95" s="18" t="str">
        <f t="shared" si="58"/>
        <v/>
      </c>
      <c r="CJ95" s="18" t="str">
        <f t="shared" si="59"/>
        <v/>
      </c>
      <c r="CK95" s="18" t="str">
        <f t="shared" si="60"/>
        <v/>
      </c>
      <c r="CL95" s="18" t="str">
        <f t="shared" si="61"/>
        <v/>
      </c>
      <c r="CM95" s="18" t="str">
        <f t="shared" si="62"/>
        <v xml:space="preserve"> </v>
      </c>
      <c r="CN95" s="18" t="str">
        <f t="shared" si="63"/>
        <v/>
      </c>
      <c r="CO95" s="18" t="str">
        <f t="shared" si="64"/>
        <v/>
      </c>
    </row>
    <row r="96" spans="8:93" ht="15">
      <c r="H96" s="15" t="e">
        <f t="shared" si="39"/>
        <v>#VALUE!</v>
      </c>
      <c r="I96" s="47"/>
      <c r="J96" s="46" t="e">
        <f t="shared" si="40"/>
        <v>#VALUE!</v>
      </c>
      <c r="X96" s="13"/>
      <c r="AT96" s="13"/>
      <c r="AU96" s="22"/>
      <c r="AV96" s="22"/>
      <c r="AW96" s="22"/>
      <c r="AX96" s="22"/>
      <c r="AY96" s="22"/>
      <c r="AZ96" s="22"/>
      <c r="BA96" s="22"/>
      <c r="BB96" s="22"/>
      <c r="BC96" s="15" t="e">
        <f t="shared" si="41"/>
        <v>#VALUE!</v>
      </c>
      <c r="BI96" t="str">
        <f t="shared" si="42"/>
        <v/>
      </c>
      <c r="BJ96" s="13" t="str">
        <f t="shared" si="43"/>
        <v/>
      </c>
      <c r="BM96" t="str">
        <f t="shared" ca="1" si="44"/>
        <v/>
      </c>
      <c r="BN96" s="16" t="str">
        <f t="shared" si="45"/>
        <v/>
      </c>
      <c r="BO96" s="16" t="str">
        <f t="shared" ca="1" si="36"/>
        <v/>
      </c>
      <c r="BP96" s="16" t="str">
        <f t="shared" ca="1" si="37"/>
        <v/>
      </c>
      <c r="BQ96" s="16" t="str">
        <f t="shared" si="46"/>
        <v/>
      </c>
      <c r="BR96" s="16"/>
      <c r="BS96" s="16"/>
      <c r="BT96" s="16"/>
      <c r="BU96" s="16"/>
      <c r="BV96" s="16" t="str">
        <f t="shared" si="47"/>
        <v/>
      </c>
      <c r="BW96" s="16" t="str">
        <f t="shared" si="38"/>
        <v/>
      </c>
      <c r="BX96" s="16" t="str">
        <f t="shared" si="48"/>
        <v/>
      </c>
      <c r="BY96" s="16" t="str">
        <f t="shared" si="49"/>
        <v/>
      </c>
      <c r="BZ96" s="16" t="str">
        <f t="shared" si="50"/>
        <v/>
      </c>
      <c r="CA96" s="18" t="str">
        <f t="shared" si="51"/>
        <v/>
      </c>
      <c r="CB96" s="18" t="str">
        <f t="shared" si="52"/>
        <v/>
      </c>
      <c r="CC96" s="18" t="str">
        <f t="shared" ca="1" si="53"/>
        <v/>
      </c>
      <c r="CD96" s="18" t="str">
        <f ca="1">IF(D96&lt;&gt;"",IF(ISERROR(VLOOKUP(BD96,'cat lookups'!$I$3:$I$20,1,FALSE)),"",2),"")</f>
        <v/>
      </c>
      <c r="CE96" s="18" t="str">
        <f t="shared" si="54"/>
        <v/>
      </c>
      <c r="CF96" s="18" t="str">
        <f t="shared" si="55"/>
        <v xml:space="preserve"> </v>
      </c>
      <c r="CG96" s="18" t="str">
        <f t="shared" si="56"/>
        <v/>
      </c>
      <c r="CH96" s="18" t="str">
        <f t="shared" si="57"/>
        <v/>
      </c>
      <c r="CI96" s="18" t="str">
        <f t="shared" si="58"/>
        <v/>
      </c>
      <c r="CJ96" s="18" t="str">
        <f t="shared" si="59"/>
        <v/>
      </c>
      <c r="CK96" s="18" t="str">
        <f t="shared" si="60"/>
        <v/>
      </c>
      <c r="CL96" s="18" t="str">
        <f t="shared" si="61"/>
        <v/>
      </c>
      <c r="CM96" s="18" t="str">
        <f t="shared" si="62"/>
        <v xml:space="preserve"> </v>
      </c>
      <c r="CN96" s="18" t="str">
        <f t="shared" si="63"/>
        <v/>
      </c>
      <c r="CO96" s="18" t="str">
        <f t="shared" si="64"/>
        <v/>
      </c>
    </row>
    <row r="97" spans="8:93" ht="15">
      <c r="H97" s="15" t="e">
        <f t="shared" si="39"/>
        <v>#VALUE!</v>
      </c>
      <c r="I97" s="47"/>
      <c r="J97" s="46" t="e">
        <f t="shared" si="40"/>
        <v>#VALUE!</v>
      </c>
      <c r="X97" s="13"/>
      <c r="AT97" s="13"/>
      <c r="AU97" s="22"/>
      <c r="AV97" s="22"/>
      <c r="AW97" s="22"/>
      <c r="AX97" s="22"/>
      <c r="AY97" s="22"/>
      <c r="AZ97" s="22"/>
      <c r="BA97" s="22"/>
      <c r="BB97" s="22"/>
      <c r="BC97" s="15" t="e">
        <f t="shared" si="41"/>
        <v>#VALUE!</v>
      </c>
      <c r="BI97" t="str">
        <f t="shared" si="42"/>
        <v/>
      </c>
      <c r="BJ97" s="13" t="str">
        <f t="shared" si="43"/>
        <v/>
      </c>
      <c r="BM97" t="str">
        <f t="shared" ca="1" si="44"/>
        <v/>
      </c>
      <c r="BN97" s="16" t="str">
        <f t="shared" si="45"/>
        <v/>
      </c>
      <c r="BO97" s="16" t="str">
        <f t="shared" ca="1" si="36"/>
        <v/>
      </c>
      <c r="BP97" s="16" t="str">
        <f t="shared" ca="1" si="37"/>
        <v/>
      </c>
      <c r="BQ97" s="16" t="str">
        <f t="shared" si="46"/>
        <v/>
      </c>
      <c r="BR97" s="16"/>
      <c r="BS97" s="16"/>
      <c r="BT97" s="16"/>
      <c r="BU97" s="16"/>
      <c r="BV97" s="16" t="str">
        <f t="shared" si="47"/>
        <v/>
      </c>
      <c r="BW97" s="16" t="str">
        <f t="shared" si="38"/>
        <v/>
      </c>
      <c r="BX97" s="16" t="str">
        <f t="shared" si="48"/>
        <v/>
      </c>
      <c r="BY97" s="16" t="str">
        <f t="shared" si="49"/>
        <v/>
      </c>
      <c r="BZ97" s="16" t="str">
        <f t="shared" si="50"/>
        <v/>
      </c>
      <c r="CA97" s="18" t="str">
        <f t="shared" si="51"/>
        <v/>
      </c>
      <c r="CB97" s="18" t="str">
        <f t="shared" si="52"/>
        <v/>
      </c>
      <c r="CC97" s="18" t="str">
        <f t="shared" ca="1" si="53"/>
        <v/>
      </c>
      <c r="CD97" s="18" t="str">
        <f ca="1">IF(D97&lt;&gt;"",IF(ISERROR(VLOOKUP(BD97,'cat lookups'!$I$3:$I$20,1,FALSE)),"",2),"")</f>
        <v/>
      </c>
      <c r="CE97" s="18" t="str">
        <f t="shared" si="54"/>
        <v/>
      </c>
      <c r="CF97" s="18" t="str">
        <f t="shared" si="55"/>
        <v xml:space="preserve"> </v>
      </c>
      <c r="CG97" s="18" t="str">
        <f t="shared" si="56"/>
        <v/>
      </c>
      <c r="CH97" s="18" t="str">
        <f t="shared" si="57"/>
        <v/>
      </c>
      <c r="CI97" s="18" t="str">
        <f t="shared" si="58"/>
        <v/>
      </c>
      <c r="CJ97" s="18" t="str">
        <f t="shared" si="59"/>
        <v/>
      </c>
      <c r="CK97" s="18" t="str">
        <f t="shared" si="60"/>
        <v/>
      </c>
      <c r="CL97" s="18" t="str">
        <f t="shared" si="61"/>
        <v/>
      </c>
      <c r="CM97" s="18" t="str">
        <f t="shared" si="62"/>
        <v xml:space="preserve"> </v>
      </c>
      <c r="CN97" s="18" t="str">
        <f t="shared" si="63"/>
        <v/>
      </c>
      <c r="CO97" s="18" t="str">
        <f t="shared" si="64"/>
        <v/>
      </c>
    </row>
    <row r="98" spans="8:93" ht="15">
      <c r="H98" s="15" t="e">
        <f t="shared" si="39"/>
        <v>#VALUE!</v>
      </c>
      <c r="I98" s="47"/>
      <c r="J98" s="46" t="e">
        <f t="shared" si="40"/>
        <v>#VALUE!</v>
      </c>
      <c r="X98" s="13"/>
      <c r="AT98" s="13"/>
      <c r="AU98" s="22"/>
      <c r="AV98" s="22"/>
      <c r="AW98" s="22"/>
      <c r="AX98" s="22"/>
      <c r="AY98" s="22"/>
      <c r="AZ98" s="22"/>
      <c r="BA98" s="22"/>
      <c r="BB98" s="22"/>
      <c r="BC98" s="15" t="e">
        <f t="shared" si="41"/>
        <v>#VALUE!</v>
      </c>
      <c r="BI98" t="str">
        <f t="shared" si="42"/>
        <v/>
      </c>
      <c r="BJ98" s="13" t="str">
        <f t="shared" si="43"/>
        <v/>
      </c>
      <c r="BM98" t="str">
        <f t="shared" ca="1" si="44"/>
        <v/>
      </c>
      <c r="BN98" s="16" t="str">
        <f t="shared" si="45"/>
        <v/>
      </c>
      <c r="BO98" s="16" t="str">
        <f t="shared" ca="1" si="36"/>
        <v/>
      </c>
      <c r="BP98" s="16" t="str">
        <f t="shared" ca="1" si="37"/>
        <v/>
      </c>
      <c r="BQ98" s="16" t="str">
        <f t="shared" si="46"/>
        <v/>
      </c>
      <c r="BR98" s="16"/>
      <c r="BS98" s="16"/>
      <c r="BT98" s="16"/>
      <c r="BU98" s="16"/>
      <c r="BV98" s="16" t="str">
        <f t="shared" si="47"/>
        <v/>
      </c>
      <c r="BW98" s="16" t="str">
        <f t="shared" si="38"/>
        <v/>
      </c>
      <c r="BX98" s="16" t="str">
        <f t="shared" si="48"/>
        <v/>
      </c>
      <c r="BY98" s="16" t="str">
        <f t="shared" si="49"/>
        <v/>
      </c>
      <c r="BZ98" s="16" t="str">
        <f t="shared" si="50"/>
        <v/>
      </c>
      <c r="CA98" s="18" t="str">
        <f t="shared" si="51"/>
        <v/>
      </c>
      <c r="CB98" s="18" t="str">
        <f t="shared" si="52"/>
        <v/>
      </c>
      <c r="CC98" s="18" t="str">
        <f t="shared" ca="1" si="53"/>
        <v/>
      </c>
      <c r="CD98" s="18" t="str">
        <f ca="1">IF(D98&lt;&gt;"",IF(ISERROR(VLOOKUP(BD98,'cat lookups'!$I$3:$I$20,1,FALSE)),"",2),"")</f>
        <v/>
      </c>
      <c r="CE98" s="18" t="str">
        <f t="shared" si="54"/>
        <v/>
      </c>
      <c r="CF98" s="18" t="str">
        <f t="shared" si="55"/>
        <v xml:space="preserve"> </v>
      </c>
      <c r="CG98" s="18" t="str">
        <f t="shared" si="56"/>
        <v/>
      </c>
      <c r="CH98" s="18" t="str">
        <f t="shared" si="57"/>
        <v/>
      </c>
      <c r="CI98" s="18" t="str">
        <f t="shared" si="58"/>
        <v/>
      </c>
      <c r="CJ98" s="18" t="str">
        <f t="shared" si="59"/>
        <v/>
      </c>
      <c r="CK98" s="18" t="str">
        <f t="shared" si="60"/>
        <v/>
      </c>
      <c r="CL98" s="18" t="str">
        <f t="shared" si="61"/>
        <v/>
      </c>
      <c r="CM98" s="18" t="str">
        <f t="shared" si="62"/>
        <v xml:space="preserve"> </v>
      </c>
      <c r="CN98" s="18" t="str">
        <f t="shared" si="63"/>
        <v/>
      </c>
      <c r="CO98" s="18" t="str">
        <f t="shared" si="64"/>
        <v/>
      </c>
    </row>
    <row r="99" spans="8:93" ht="15">
      <c r="H99" s="15" t="e">
        <f t="shared" si="39"/>
        <v>#VALUE!</v>
      </c>
      <c r="I99" s="47"/>
      <c r="J99" s="46" t="e">
        <f t="shared" si="40"/>
        <v>#VALUE!</v>
      </c>
      <c r="X99" s="13"/>
      <c r="AT99" s="13"/>
      <c r="AU99" s="22"/>
      <c r="AV99" s="22"/>
      <c r="AW99" s="22"/>
      <c r="AX99" s="22"/>
      <c r="AY99" s="22"/>
      <c r="AZ99" s="22"/>
      <c r="BA99" s="22"/>
      <c r="BB99" s="22"/>
      <c r="BC99" s="15" t="e">
        <f t="shared" si="41"/>
        <v>#VALUE!</v>
      </c>
      <c r="BI99" t="str">
        <f t="shared" si="42"/>
        <v/>
      </c>
      <c r="BJ99" s="13" t="str">
        <f t="shared" si="43"/>
        <v/>
      </c>
      <c r="BM99" t="str">
        <f t="shared" ca="1" si="44"/>
        <v/>
      </c>
      <c r="BN99" s="16" t="str">
        <f t="shared" si="45"/>
        <v/>
      </c>
      <c r="BO99" s="16" t="str">
        <f t="shared" ca="1" si="36"/>
        <v/>
      </c>
      <c r="BP99" s="16" t="str">
        <f t="shared" ca="1" si="37"/>
        <v/>
      </c>
      <c r="BQ99" s="16" t="str">
        <f t="shared" si="46"/>
        <v/>
      </c>
      <c r="BR99" s="16"/>
      <c r="BS99" s="16"/>
      <c r="BT99" s="16"/>
      <c r="BU99" s="16"/>
      <c r="BV99" s="16" t="str">
        <f t="shared" si="47"/>
        <v/>
      </c>
      <c r="BW99" s="16" t="str">
        <f t="shared" si="38"/>
        <v/>
      </c>
      <c r="BX99" s="16" t="str">
        <f t="shared" si="48"/>
        <v/>
      </c>
      <c r="BY99" s="16" t="str">
        <f t="shared" si="49"/>
        <v/>
      </c>
      <c r="BZ99" s="16" t="str">
        <f t="shared" si="50"/>
        <v/>
      </c>
      <c r="CA99" s="18" t="str">
        <f t="shared" si="51"/>
        <v/>
      </c>
      <c r="CB99" s="18" t="str">
        <f t="shared" si="52"/>
        <v/>
      </c>
      <c r="CC99" s="18" t="str">
        <f t="shared" ca="1" si="53"/>
        <v/>
      </c>
      <c r="CD99" s="18" t="str">
        <f ca="1">IF(D99&lt;&gt;"",IF(ISERROR(VLOOKUP(BD99,'cat lookups'!$I$3:$I$20,1,FALSE)),"",2),"")</f>
        <v/>
      </c>
      <c r="CE99" s="18" t="str">
        <f t="shared" si="54"/>
        <v/>
      </c>
      <c r="CF99" s="18" t="str">
        <f t="shared" si="55"/>
        <v xml:space="preserve"> </v>
      </c>
      <c r="CG99" s="18" t="str">
        <f t="shared" si="56"/>
        <v/>
      </c>
      <c r="CH99" s="18" t="str">
        <f t="shared" si="57"/>
        <v/>
      </c>
      <c r="CI99" s="18" t="str">
        <f t="shared" si="58"/>
        <v/>
      </c>
      <c r="CJ99" s="18" t="str">
        <f t="shared" si="59"/>
        <v/>
      </c>
      <c r="CK99" s="18" t="str">
        <f t="shared" si="60"/>
        <v/>
      </c>
      <c r="CL99" s="18" t="str">
        <f t="shared" si="61"/>
        <v/>
      </c>
      <c r="CM99" s="18" t="str">
        <f t="shared" si="62"/>
        <v xml:space="preserve"> </v>
      </c>
      <c r="CN99" s="18" t="str">
        <f t="shared" si="63"/>
        <v/>
      </c>
      <c r="CO99" s="18" t="str">
        <f t="shared" si="64"/>
        <v/>
      </c>
    </row>
    <row r="100" spans="8:93" ht="15">
      <c r="I100" s="47"/>
      <c r="J100" s="46" t="e">
        <f t="shared" si="40"/>
        <v>#VALUE!</v>
      </c>
      <c r="X100" s="13"/>
      <c r="BI100" t="str">
        <f t="shared" si="42"/>
        <v/>
      </c>
      <c r="BJ100" s="13" t="str">
        <f t="shared" si="43"/>
        <v/>
      </c>
      <c r="BM100" t="str">
        <f t="shared" ca="1" si="44"/>
        <v/>
      </c>
      <c r="BN100" s="16"/>
      <c r="BO100" s="16"/>
      <c r="BP100" s="16"/>
      <c r="BQ100" s="16"/>
      <c r="BR100" s="16"/>
      <c r="BS100" s="16"/>
      <c r="BT100" s="16"/>
      <c r="BU100" s="16"/>
      <c r="BV100" s="16" t="str">
        <f t="shared" si="47"/>
        <v/>
      </c>
      <c r="BW100" s="16" t="str">
        <f t="shared" si="38"/>
        <v/>
      </c>
      <c r="BX100" s="16" t="str">
        <f t="shared" si="48"/>
        <v/>
      </c>
      <c r="BY100" s="16" t="str">
        <f t="shared" si="49"/>
        <v/>
      </c>
      <c r="BZ100" s="16" t="str">
        <f t="shared" si="50"/>
        <v/>
      </c>
      <c r="CA100" s="18" t="str">
        <f t="shared" si="51"/>
        <v/>
      </c>
      <c r="CB100" s="18" t="str">
        <f t="shared" si="52"/>
        <v/>
      </c>
      <c r="CC100" s="18" t="str">
        <f t="shared" ca="1" si="53"/>
        <v/>
      </c>
      <c r="CD100" s="18" t="str">
        <f ca="1">IF(D100&lt;&gt;"",IF(ISERROR(VLOOKUP(BD100,'cat lookups'!$I$3:$I$20,1,FALSE)),"",2),"")</f>
        <v/>
      </c>
      <c r="CE100" s="18" t="str">
        <f t="shared" si="54"/>
        <v/>
      </c>
      <c r="CF100" s="18" t="str">
        <f t="shared" si="55"/>
        <v xml:space="preserve"> </v>
      </c>
      <c r="CG100" s="18" t="str">
        <f t="shared" si="56"/>
        <v/>
      </c>
      <c r="CH100" s="18" t="str">
        <f t="shared" si="57"/>
        <v/>
      </c>
      <c r="CI100" s="18" t="str">
        <f t="shared" si="58"/>
        <v/>
      </c>
      <c r="CJ100" s="18" t="str">
        <f t="shared" si="59"/>
        <v/>
      </c>
      <c r="CK100" s="18" t="str">
        <f t="shared" si="60"/>
        <v/>
      </c>
      <c r="CL100" s="18" t="str">
        <f t="shared" si="61"/>
        <v/>
      </c>
      <c r="CM100" s="18" t="str">
        <f t="shared" si="62"/>
        <v xml:space="preserve"> </v>
      </c>
      <c r="CN100" s="18" t="str">
        <f t="shared" si="63"/>
        <v/>
      </c>
      <c r="CO100" s="18" t="str">
        <f t="shared" si="64"/>
        <v/>
      </c>
    </row>
  </sheetData>
  <dataConsolidate/>
  <phoneticPr fontId="5" type="noConversion"/>
  <conditionalFormatting sqref="K5:P99 R5:AA99 Q10:Q99 B4:C99 E4:G99 K4:Q4 T4:AA4 X5:X100 Y4:AA100">
    <cfRule type="expression" dxfId="29" priority="107" stopIfTrue="1">
      <formula>IF(AND(($D4&lt;&gt;""),(B4="")),TRUE,FALSE)</formula>
    </cfRule>
  </conditionalFormatting>
  <conditionalFormatting sqref="AC5:AE5 AA4:AA99 AB12:AC99 R4:S100 AB4:AS4 AR5:AR100 AL4:AL100 AV4:BB100 AD8:AD99 AB10 AE11:AF99 AG5:AG99 AI5:BB99 AH11:AH99 AH5">
    <cfRule type="expression" dxfId="28" priority="33" stopIfTrue="1">
      <formula>IF(AND(($D4&lt;&gt;""),(R4="")),TRUE,FALSE)</formula>
    </cfRule>
  </conditionalFormatting>
  <conditionalFormatting sqref="AV4:AV99">
    <cfRule type="expression" dxfId="27" priority="2" stopIfTrue="1">
      <formula>AND($AA4="Y", ISBLANK(AV4))</formula>
    </cfRule>
  </conditionalFormatting>
  <conditionalFormatting sqref="CO4:CO100">
    <cfRule type="expression" dxfId="26" priority="1" stopIfTrue="1">
      <formula>N4&gt;12</formula>
    </cfRule>
  </conditionalFormatting>
  <conditionalFormatting sqref="AW4:BB6 AW8:BB8 AW11:BB99">
    <cfRule type="expression" dxfId="25" priority="17" stopIfTrue="1">
      <formula>AND($AB4="Y", ISBLANK(AW4))</formula>
    </cfRule>
  </conditionalFormatting>
  <conditionalFormatting sqref="AW9:BB9">
    <cfRule type="expression" dxfId="24" priority="125" stopIfTrue="1">
      <formula>AND($AC7="Y", ISBLANK(AW9))</formula>
    </cfRule>
  </conditionalFormatting>
  <conditionalFormatting sqref="AH6">
    <cfRule type="expression" dxfId="23" priority="126" stopIfTrue="1">
      <formula>IF(AND(($D5&lt;&gt;""),(AH6="")),TRUE,FALSE)</formula>
    </cfRule>
  </conditionalFormatting>
  <conditionalFormatting sqref="AH10">
    <cfRule type="expression" dxfId="22" priority="127" stopIfTrue="1">
      <formula>IF(AND(($D7&lt;&gt;""),(AH10="")),TRUE,FALSE)</formula>
    </cfRule>
  </conditionalFormatting>
  <conditionalFormatting sqref="AW10:BB10 AW7:BB7">
    <cfRule type="expression" dxfId="21" priority="128" stopIfTrue="1">
      <formula>AND(#REF!="Y", ISBLANK(AW7))</formula>
    </cfRule>
  </conditionalFormatting>
  <conditionalFormatting sqref="BI4:BK53 BI5:BJ100 BB4:BB100">
    <cfRule type="cellIs" priority="108" stopIfTrue="1" operator="equal">
      <formula>"Y"</formula>
    </cfRule>
    <cfRule type="cellIs" priority="109" stopIfTrue="1" operator="equal">
      <formula>"N"</formula>
    </cfRule>
  </conditionalFormatting>
  <conditionalFormatting sqref="AT4:BB99">
    <cfRule type="expression" dxfId="20" priority="119" stopIfTrue="1">
      <formula>IF(AND(($D4&lt;&gt;""),($AS4="Y"),AND(ISBLANK($AT4),ISBLANK($AU4))),TRUE,FALSE)</formula>
    </cfRule>
  </conditionalFormatting>
  <conditionalFormatting sqref="AL4:AL100">
    <cfRule type="expression" dxfId="19" priority="25" stopIfTrue="1">
      <formula>IF(AND(($D4&lt;&gt;""),OR((AK4=""),(AK4="N"))),TRUE,FALSE)</formula>
    </cfRule>
    <cfRule type="expression" dxfId="18" priority="27" stopIfTrue="1">
      <formula>IF(AND(($D4&lt;&gt;""),(AL4="")),TRUE,FALSE)</formula>
    </cfRule>
  </conditionalFormatting>
  <conditionalFormatting sqref="AW4:BB99">
    <cfRule type="expression" dxfId="17" priority="18" stopIfTrue="1">
      <formula>IF(AND(($D4&lt;&gt;""),($AT4="Y"),AND(ISBLANK($AU4),ISBLANK($AW4))),TRUE,FALSE)</formula>
    </cfRule>
  </conditionalFormatting>
  <dataValidations xWindow="363" yWindow="293" count="74">
    <dataValidation type="list" allowBlank="1" showInputMessage="1" showErrorMessage="1" promptTitle="SubCategory" prompt="Choose product subcategory from dropdown_x000a__x000a_*choose Category first" sqref="Z4:Z100">
      <formula1>INDIRECT(VLOOKUP(Y4,subcatlookup,2,0))</formula1>
    </dataValidation>
    <dataValidation type="custom" errorStyle="warning" allowBlank="1" showInputMessage="1" showErrorMessage="1" errorTitle="Warning!" error="When submitting information to amazon.com, the following relationships should generally be true:_x000a__x000a_MSRP &gt;= MAP &gt; Cost" promptTitle="Retail Price" prompt="No Dollar Signs_x000a__x000a_eg:_x000a_14.99_x000a_19.99_x000a__x000a_Competitive Street Price.  _x000a__x000a_Where are other retailers pricing it?" sqref="BG4:BG53">
      <formula1>CN4="TRUE"</formula1>
    </dataValidation>
    <dataValidation type="custom" errorStyle="warning" allowBlank="1" showInputMessage="1" showErrorMessage="1" errorTitle="Warning!" error="When submitting information to amazon.com, the following relationships should generally be true:_x000a__x000a_MSRP &gt;= MAP &gt; Cost" promptTitle="MSRP" prompt="No Dollar Signs_x000a__x000a_eg:_x000a_14.99_x000a_19.99_x000a__x000a_Published list price, or ticket price.  _x000a__x000a_If no list/ticket price is available, the average high non-promoted retail is used." sqref="L4:L99">
      <formula1>CN4="TRUE"</formula1>
    </dataValidation>
    <dataValidation type="custom" allowBlank="1" showInputMessage="1" showErrorMessage="1" errorTitle="Warning!" error="When submitting information to amazon.com, the following relationships should generally be true:_x000a__x000a_MSRP &gt;= MAP &gt; Cost" promptTitle="Cost" prompt="No Dollar Signs_x000a__x000a_eg:_x000a_9.99_x000a_14.99_x000a__x000a_Vendor cost to Amazon.  _x000a__x000a_Cost is reflective of either each, inner, or case depending upon how Amazon.com intends to sell the product.  This will be consistent with the Product Description (Title)._x000a__x000a_" sqref="K4:K99">
      <formula1>CN4="TRUE"</formula1>
    </dataValidation>
    <dataValidation type="custom" errorStyle="warning" allowBlank="1" showInputMessage="1" showErrorMessage="1" errorTitle="Warning" error="When submitting information to amazon.com, the following relationships should generally be true:_x000a__x000a_MSRP &gt;= MAP &gt; Cost" promptTitle="MAP" prompt="No Dollar Signs_x000a__x000a_eg: _x000a_13.99_x000a__x000a_Represents the published price strategy that a retailer cannot dip below on a promoted price._x000a__x000a_If MAP is not applicable, leave blank or &quot;NA&quot;." sqref="S4:S100">
      <formula1>CN4="TRUE"</formula1>
    </dataValidation>
    <dataValidation type="list" allowBlank="1" showInputMessage="1" showErrorMessage="1" promptTitle="ITK" prompt="Choose from the dropdown menu (or see ITK sheet)._x000a_" sqref="BL4:BL100">
      <formula1>INDIRECT(CONCATENATE("itk",$BP4))</formula1>
    </dataValidation>
    <dataValidation type="textLength" operator="lessThan" allowBlank="1" showInputMessage="1" showErrorMessage="1" errorTitle="color name too long" error="12 character limit" promptTitle="Item Color" prompt="Only necessary if item comes in multiple color choices.  _x000a__x000a_Correct:_x000a_Royal Blue  _x000a_Sage/Silver_x000a__x000a_Incorrect: _x000a_Royal Blue with White Trim" sqref="AH10:AH99 AH6 AH4">
      <formula1>12</formula1>
    </dataValidation>
    <dataValidation type="list" errorStyle="information" allowBlank="1" showInputMessage="1" showErrorMessage="1" errorTitle="Battery Type" error="If battery type is not available - enter in new type" promptTitle="Battery Type" prompt="Choose option from dropdown.  If &quot;other&quot;, please specify." sqref="AO4:AO99">
      <formula1>"DRY CELL:,Alkaline + size (Ex: AA),Carbon,Silver,Mercury,Zinc,Magnesium,Sodium,RECHARGEABLE:,NiCd,NiMH,Li-On,RAM,WET CELL or GEL CELL BATTERIES:,Lead Acid,Sealed Lead Acid,Deep Cycle,Car,Marine, OTHER..."</formula1>
    </dataValidation>
    <dataValidation type="list" errorStyle="information" allowBlank="1" showInputMessage="1" showErrorMessage="1" errorTitle="Replacement ASIN" error="Please select Y if this is a replacement or upgrade for an existing model, or N if this is not a replacement or upgrade for an existing model." promptTitle="Replacement ASIN" prompt="Indicates whether new item is replacing an existing model." sqref="AS4:AS99">
      <formula1>"Y,N"</formula1>
    </dataValidation>
    <dataValidation type="list" operator="equal" allowBlank="1" showInputMessage="1" showErrorMessage="1" errorTitle="Invalid Entry" error="Please enter either &quot;Y&quot; or &quot;N&quot;" promptTitle="Requires White Glove Shipping?" prompt="Y or N" sqref="BK4:BK53">
      <formula1>"Y,N"</formula1>
    </dataValidation>
    <dataValidation allowBlank="1" showInputMessage="1" showErrorMessage="1" promptTitle="********************************" prompt="FORMULA ONLY  - DO NOT ENTER DATA_x000a__x000a_*************************************" sqref="BR4:BU53"/>
    <dataValidation allowBlank="1" showInputMessage="1" showErrorMessage="1" errorTitle="Invalid Entry" error="Please enter 2-digit replenishement code_x000a__x000a_ie: NP" promptTitle="********************************" prompt="FORMULA ONLY  - DO NOT ENTER DATA_x000a__x000a_*************************************" sqref="BV4:BV100"/>
    <dataValidation type="list" allowBlank="1" showInputMessage="1" errorTitle="Invalid Entry" error="Please enter 2-digit replenishement code_x000a__x000a_ie: NP" promptTitle="********************************" prompt="FORMULA ONLY  - DO NOT ENTER DATA_x000a__x000a_*************************************" sqref="BW4:BW100">
      <formula1>"Energy Star"</formula1>
    </dataValidation>
    <dataValidation type="list" allowBlank="1" showInputMessage="1" showErrorMessage="1" errorTitle="invalid entry" error="please enter Y or N" promptTitle="********************************" prompt="FORMULA ONLY  - DO NOT ENTER DATA_x000a__x000a_*************************************" sqref="BX4:BX100">
      <formula1>"Y,N"</formula1>
    </dataValidation>
    <dataValidation type="list" operator="equal" allowBlank="1" showInputMessage="1" showErrorMessage="1" errorTitle="Invalid Entry" error="Please enter either &quot;Y&quot; or &quot;N&quot;" promptTitle="Map Strict" prompt="Y or N_x000a__x000a_Used for Pricing Rules" sqref="BJ4:BJ100">
      <formula1>"Y,N"</formula1>
    </dataValidation>
    <dataValidation type="list" allowBlank="1" showInputMessage="1" showErrorMessage="1" promptTitle="********************************" prompt="FORMULA ONLY  - DO NOT ENTER DATA_x000a__x000a_*************************************" sqref="BZ4:BZ100">
      <formula1>"1,2,3,4,5,6,7,8,9,0,A,B,C,D,E,F,G,H,I,J,K,L,M,N,O,P,Q,R,S,T,U,V,W,X,Y,Z"</formula1>
    </dataValidation>
    <dataValidation type="list" allowBlank="1" showInputMessage="1" errorTitle="Invalid Entry" error="valid values:_x000a__x000a_TRUE_x000a_FALSE" promptTitle="********************************" prompt="FORMULA ONLY  - DO NOT ENTER DATA_x000a__x000a_*************************************" sqref="CA4:CA100">
      <formula1>"TRUE,FALSE"</formula1>
    </dataValidation>
    <dataValidation type="list" allowBlank="1" showInputMessage="1" showErrorMessage="1" errorTitle="Invalid Entry" error="Always = 1" promptTitle="********************************" prompt="FORMULA ONLY  - DO NOT ENTER DATA_x000a__x000a_*************************************" sqref="BQ4:BQ99">
      <formula1>"1"</formula1>
    </dataValidation>
    <dataValidation showInputMessage="1" showErrorMessage="1" promptTitle="********************************" prompt="FORMULA ONLY  - DO NOT ENTER DATA_x000a__x000a_*************************************" sqref="BO4:BP99"/>
    <dataValidation allowBlank="1" showInputMessage="1" promptTitle="********************************" prompt="FORMULA ONLY  - DO NOT ENTER DATA_x000a__x000a_*************************************" sqref="CF4:CM100 BN4:BN99"/>
    <dataValidation type="list" allowBlank="1" showInputMessage="1" showErrorMessage="1" promptTitle="Is Base Product?" prompt="Y or N_x000a__x000a_Correct:_x000a_Y_x000a_N_x000a__x000a_Incorrect:_x000a_Yes_x000a_No_x000a__x000a_Use uppercase" sqref="BH4:BH53">
      <formula1>"Y,N"</formula1>
    </dataValidation>
    <dataValidation type="list" operator="equal" allowBlank="1" showInputMessage="1" showErrorMessage="1" errorTitle="Invalid Entry" error="Please enter either &quot;Y&quot; or &quot;N&quot;" promptTitle="Is MAP enforced?" prompt="Y or N_x000a_Used for Hide the Price" sqref="BI4:BI100">
      <formula1>"Y,N"</formula1>
    </dataValidation>
    <dataValidation type="list" allowBlank="1" showInputMessage="1" promptTitle="********************************" prompt="FORMULA ONLY  - DO NOT ENTER DATA_x000a__x000a_*************************************" sqref="CB4:CB100">
      <formula1>"7"</formula1>
    </dataValidation>
    <dataValidation type="list" allowBlank="1" showInputMessage="1" showErrorMessage="1" errorTitle="Invalid Entry" error="Please choose Y or N" promptTitle="Is Hazmat" prompt="Is item DOT regulated, Hazmat or OMR-D? If an ASIN requires ORM-D labeling by the DOT; or the item is truly a HAZMAT item, please designate this column as “Y”_x000a_Y or N_x000a_Correct:_x000a_Y_x000a_N_x000a_Incorrect:_x000a_Yes_x000a_No_x000a_Use uppercase" sqref="AQ4:AQ99">
      <formula1>"Y,N"</formula1>
    </dataValidation>
    <dataValidation type="whole" operator="greaterThan" allowBlank="1" showInputMessage="1" showErrorMessage="1" errorTitle="Invalid Entry" error="Must be whole number" promptTitle="How Many Batteries Required?" prompt="1_x000a_2_x000a_3_x000a_etc..." sqref="AP4:AP99">
      <formula1>0</formula1>
    </dataValidation>
    <dataValidation type="list" allowBlank="1" showInputMessage="1" showErrorMessage="1" errorTitle="Invalid Entry" error="Please choose Y or N" promptTitle="Is Energy Star Certified?" prompt="_x000a__x000a_Y/N" sqref="AR4:AR100">
      <formula1>"Y,N"</formula1>
    </dataValidation>
    <dataValidation type="list" allowBlank="1" showInputMessage="1" promptTitle="********************************" prompt="FORMULA ONLY  - DO NOT ENTER DATA_x000a__x000a_*************************************" sqref="CD4:CD100">
      <formula1>"1,2,5"</formula1>
    </dataValidation>
    <dataValidation allowBlank="1" showInputMessage="1" showErrorMessage="1" promptTitle="Competitve Street Price" prompt="No Dollar Signs_x000a__x000a_eg:_x000a_14.99_x000a_19.99_x000a__x000a_Competitive Street Price.  _x000a__x000a_Where are other retailers pricing it?" sqref="R4:R100"/>
    <dataValidation type="textLength" operator="lessThan" allowBlank="1" showInputMessage="1" showErrorMessage="1" errorTitle="Text too long" error="Limit data to 2000 characters" promptTitle="Describe the Product" prompt="This is your merchandising space. _x000a_Enter in Paragraph form_x000a__x000a_Include: _x000a_product details_x000a_unique company features_x000a_customer service support information _x000a_product specfications_x000a_other information as it applies.  _x000a__x000a_2000 character limit_x000a_Do not use All Caps" sqref="Q4 Q10:Q99">
      <formula1>2000</formula1>
    </dataValidation>
    <dataValidation type="list" allowBlank="1" showInputMessage="1" showErrorMessage="1" errorTitle="Invalid Entry" error="Please use uppercase Y or N" promptTitle="Item Weight - over 20lbs?" prompt="Please choose Y or N" sqref="P4:P99">
      <formula1>"Y,N"</formula1>
    </dataValidation>
    <dataValidation type="whole" errorStyle="warning" allowBlank="1" showInputMessage="1" showErrorMessage="1" errorTitle="Large Minimum Order Quantity" error="Amazon desires this to be as close to 1 as possible.  Please confirm this is correct." promptTitle="Items per Case Pack" prompt="Item quantity in number of units per master pack._x000a__x000a_Correct: _x000a_3_x000a__x000a_Incorrect: _x000a_3 each_x000a_Three_x000a__x000a_If items are required to be ordered in case packs, enter in the number of items per case pack,  otherwise enter 1." sqref="N4:N99">
      <formula1>0</formula1>
      <formula2>6</formula2>
    </dataValidation>
    <dataValidation allowBlank="1" showInputMessage="1" showErrorMessage="1" promptTitle="Product Launch Date" prompt="Date:MM/DD/YYYY_x000a__x000a_This is the earliest date the respective product can be surfaced on the web site._x000a__x000a_It can be equal to today's date or in the future._x000a_" sqref="M4:M99"/>
    <dataValidation type="textLength" operator="equal" allowBlank="1" showInputMessage="1" showErrorMessage="1" errorTitle="Error" error="No Data Entry in this Field" promptTitle="********************************" prompt="FORMULA ONLY  - DO NOT ENTER DATA_x000a__x000a_*************************************" sqref="BC4:BC99 H4:H99 J4:J100">
      <formula1>0</formula1>
    </dataValidation>
    <dataValidation type="textLength" operator="equal" allowBlank="1" showInputMessage="1" showErrorMessage="1" errorTitle="Not Valid UPC" error="Please ensure UPC is 12 digits." promptTitle="UPC" prompt="UPC must be  12 digits. _x000a_No spaces or punctuation._x000a_The adjacent UPC check column will report &quot;bad UPC&quot; or &quot;#VALUE&quot; if an invalid UPC style has been submitted._x000a__x000a_Correct:_x000a_044936006538_x000a__x000a_Incorrect:_x000a_044936 006538_x000a_044936-006538" sqref="G4:G99">
      <formula1>12</formula1>
    </dataValidation>
    <dataValidation type="textLength" operator="lessThanOrEqual" allowBlank="1" showInputMessage="1" showErrorMessage="1" errorTitle="Exceeded Data Limit" error="Please double check and ensure that product description is less than 150 characters." promptTitle="Product Descrption" prompt="Product titles must include, as applicable:_x000a_brand_x000a_model/style number_x000a_product description_x000a_units_x000a_color_x000a_size_x000a__x000a_Please do not use abbreviations.  _x000a_Begin each word with a capital letter (except &quot;with&quot;, &quot;the&quot;, &quot;and&quot;, etc.)_x000a_150 character limit" sqref="F4:F99">
      <formula1>150</formula1>
    </dataValidation>
    <dataValidation allowBlank="1" showInputMessage="1" showErrorMessage="1" promptTitle="Vendor SKU" prompt="Insert the vendor number that will correspond to the item identifier for which we will be INVOICED.  _x000a__x000a_This is the number that will identify your products on the invoice._x000a__x000a_If we are going to be invoiced by item UPC, insert that number." sqref="E4:E99"/>
    <dataValidation allowBlank="1" showInputMessage="1" showErrorMessage="1" promptTitle="Model/Stock Number" prompt="Insert model/stock # where appropriate" sqref="D4:D99"/>
    <dataValidation allowBlank="1" showInputMessage="1" showErrorMessage="1" promptTitle="Vendor / Distributor Name" prompt="Name of vendor selling item" sqref="B4:B99"/>
    <dataValidation allowBlank="1" showInputMessage="1" showErrorMessage="1" promptTitle="Brand Name" prompt="Displayable name that will appear on item Detail Page, &quot;See other Products by … &quot;" sqref="C4:C99"/>
    <dataValidation type="decimal" operator="greaterThan" allowBlank="1" showInputMessage="1" showErrorMessage="1" errorTitle="Invalid entry" error="Correct format (in inches):_x000a__x000a_12_x000a_12.5" promptTitle="Item Height" prompt="In inches_x000a__x000a_Correct:_x000a_12.5_x000a__x000a_Incorrect:_x000a_12 1/2_x000a_12 1/2&quot;_x000a_12 1/2 inches" sqref="T4:T99">
      <formula1>0</formula1>
    </dataValidation>
    <dataValidation type="decimal" operator="greaterThan" allowBlank="1" showInputMessage="1" showErrorMessage="1" errorTitle="Invalid entry" error="Correct format (in inches):_x000a__x000a_12_x000a_12.5" promptTitle="Item Length" prompt="In inches_x000a__x000a_Correct:_x000a_12.5_x000a__x000a_Incorrect:_x000a_12 1/2_x000a_12 1/2&quot;_x000a_12 1/2 inches" sqref="U4:U99">
      <formula1>0</formula1>
    </dataValidation>
    <dataValidation type="decimal" operator="greaterThan" allowBlank="1" showInputMessage="1" showErrorMessage="1" errorTitle="Invalid entry" error="Correct format (in inches):_x000a__x000a_12_x000a_12.5" promptTitle="Item Width" prompt="In inches_x000a__x000a_Correct:_x000a_12.5_x000a__x000a_Incorrect:_x000a_12 1/2_x000a_12 1/2&quot;_x000a_12 1/2 inches" sqref="V4:V99">
      <formula1>0</formula1>
    </dataValidation>
    <dataValidation type="textLength" operator="lessThan" allowBlank="1" showInputMessage="1" showErrorMessage="1" errorTitle="Too many characters" error="You have exceeded the 52 character limit" promptTitle="Hidden Search Terms" prompt="Use this space for possible alternative search terms_x000a__x000a_Use lowercase; 52 character limit_x000a__x000a_Separate each entry by a semi-colon and a space_x000a__x000a_Examples:_x000a_bbq; barbecue; barbeque_x000a_4322-XT; 4322; XT" sqref="AG4:AG99">
      <formula1>52</formula1>
    </dataValidation>
    <dataValidation type="textLength" operator="lessThan" allowBlank="1" showInputMessage="1" showErrorMessage="1" errorTitle="Text too long" error="256 character limit" promptTitle="Bullet Feature 1" prompt="Include key features and benefits.  _x000a_Format should be sentence fragment_x000a__x000a_No punctuation, with first letter and proper nouns capitalized.  _x000a__x000a_256 character limit. _x000a_Do not use all caps_x000a__x000a_eg:_x000a_Panel resolution: 1920 x 1080" sqref="AB4 AB12:AB99">
      <formula1>256</formula1>
    </dataValidation>
    <dataValidation type="textLength" operator="lessThan" allowBlank="1" showInputMessage="1" showErrorMessage="1" errorTitle="Text too long" error="256 character limit" promptTitle="Bullet Feature 2" prompt="Include key features and benefits.  _x000a_Format should be sentence fragment_x000a__x000a_No punctuation, with first letter and proper nouns capitalized. _x000a__x000a_256 character limit. _x000a_Do not use all caps_x000a__x000a_eg:_x000a_Integrated ATSC / QAM / NTSC Tuner" sqref="AC4:AC5 AC12:AC99">
      <formula1>256</formula1>
    </dataValidation>
    <dataValidation type="textLength" operator="lessThan" allowBlank="1" showInputMessage="1" showErrorMessage="1" errorTitle="Text too long" error="256 character limit" promptTitle="Bullet Feature 3" prompt="Include key features and benefits.  _x000a_Format should be sentence fragment_x000a__x000a_No punctuation, with first letter and proper nouns capitalized. _x000a__x000a_256 character limit. _x000a_Do not use all caps_x000a__x000a_eg:_x000a_Table Stand Included" sqref="AD4:AD5 AB10 AD8:AD9 AD11:AD99">
      <formula1>256</formula1>
    </dataValidation>
    <dataValidation type="textLength" operator="lessThan" allowBlank="1" showInputMessage="1" showErrorMessage="1" errorTitle="Text too long" error="256 character limit" promptTitle="Bullet Feature 4" prompt="Include key features and benefits.  _x000a_Format should be sentence fragment_x000a__x000a_No punctuation, with first letter and proper nouns capitalized._x000a__x000a_256 character limit. _x000a_Do not use all caps_x000a__x000a_eg:_x000a_Two HDMI and two HD component video inputs" sqref="AE4:AE5 AE11:AE99">
      <formula1>256</formula1>
    </dataValidation>
    <dataValidation type="textLength" operator="lessThan" allowBlank="1" showInputMessage="1" showErrorMessage="1" errorTitle="Text too long" error="256 character limit" promptTitle="Bullet Feature 5" prompt="Include key features and benefits.  _x000a_Format should be sentence fragment_x000a__x000a_No punctuation, with first letter and proper nouns capitalized. _x000a__x000a_256 character limit. _x000a_Do not use all caps_x000a__x000a_eg:_x000a_Reduced NFB (Negative Feedback) Design" sqref="AF4 AD10 AF11:AF99">
      <formula1>256</formula1>
    </dataValidation>
    <dataValidation type="list" allowBlank="1" showInputMessage="1" showErrorMessage="1" errorTitle="Invalid Value" error="Enter Y or N" promptTitle="Batteries Included" prompt="Y or N_x000a__x000a_Correct:_x000a_Y_x000a_N_x000a__x000a_Incorrect:_x000a_Yes_x000a_No_x000a__x000a_Use uppercase" sqref="AN4:AN99">
      <formula1>"Y,N"</formula1>
    </dataValidation>
    <dataValidation type="list" allowBlank="1" showInputMessage="1" showErrorMessage="1" errorTitle="Invalid Value" error="Enter Y or N" promptTitle="Batteries Required" prompt="Y or N_x000a__x000a_Correct:_x000a_Y_x000a_N_x000a__x000a_Incorrect:_x000a_Yes_x000a_No_x000a__x000a_Use uppercase" sqref="AM4:AM99">
      <formula1>"Y,N"</formula1>
    </dataValidation>
    <dataValidation type="list" allowBlank="1" showInputMessage="1" showErrorMessage="1" errorTitle="Invalid Value" error="Enter Y or N" promptTitle="Assembly Required?" prompt="Y or N_x000a__x000a_Correct:_x000a_Y_x000a_N_x000a__x000a_Incorrect:_x000a_Yes_x000a_No_x000a__x000a_Use uppercase" sqref="AJ4:AJ99">
      <formula1>"Y,N"</formula1>
    </dataValidation>
    <dataValidation allowBlank="1" showInputMessage="1" showErrorMessage="1" promptTitle="Product Warranty" prompt="Describe warranty.  Parts? Labor?" sqref="AI4:AI99"/>
    <dataValidation type="list" allowBlank="1" showInputMessage="1" showErrorMessage="1" errorTitle="Invalid Entry" error="Please use uppercase Y or N" promptTitle="Item Size" prompt="Could the PACKAGED item fit into a box the following size:_x000a__x000a_18&quot;X14&quot;X8&quot;_x000a__x000a_Y = item is smaller than a breadbox (i.e. It can fit into a box 18x14x8) _x000a__x000a_or _x000a__x000a_NO = item is larger than a bread box and will not fit into 18x14x8 _x000a__x000a_" sqref="O4:O99">
      <formula1>"Y,N"</formula1>
    </dataValidation>
    <dataValidation type="list" allowBlank="1" showInputMessage="1" showErrorMessage="1" promptTitle="Category" prompt="Choose product category from dropdown" sqref="Y4:Y100">
      <formula1>category</formula1>
    </dataValidation>
    <dataValidation type="list" allowBlank="1" showInputMessage="1" promptTitle="Country of Origin" prompt="Country where product was manufactured._x000a__x000a_Necessary for APO/FPO and International shipping_x000a__x000a_*If manufactured in multiple locations, enter the one where the MAJORITY was made." sqref="X4:X100">
      <formula1>country</formula1>
    </dataValidation>
    <dataValidation type="textLength" errorStyle="information" operator="equal" allowBlank="1" showInputMessage="1" showErrorMessage="1" errorTitle="ASIN being replaced" error="Indicates the Amazon ASIN number of the model which is being replaced.  _x000a__x000a_This should be a 10 character field.  (e.g. B00067F1CE)" promptTitle="ASIN # being replaced" prompt="Indicates the Amazon ASIN number of the model which is being replaced._x000a__x000a_Either ASIN # being replaced or UPC replaced should be filled out if the ASIN is a replacement ASIN." sqref="AT4:AT99">
      <formula1>10</formula1>
    </dataValidation>
    <dataValidation type="textLength" errorStyle="information" operator="equal" allowBlank="1" showInputMessage="1" showErrorMessage="1" errorTitle="ASIN being replaced" error="Indicates theUPC of the model which is being replaced.  _x000a__x000a_This should be a 12 character field.  (e.g. 678678678678)" promptTitle="UPC being replaced" prompt="Indicates the UPC of the model which is being replaced._x000a__x000a_Either ASIN # being replaced or UPC replaced should be filled out if the ASIN is a replacement ASIN." sqref="AU4:AU99">
      <formula1>12</formula1>
    </dataValidation>
    <dataValidation errorStyle="information" allowBlank="1" showInputMessage="1" showErrorMessage="1" promptTitle="Version" prompt="Enter version number when modifying NIS Template. In the following format:  (NIS YY.MM.DD)_x000a__x000a_i.e. March 4, 2007 =&gt; (NIS 07.03.04)" sqref="B1"/>
    <dataValidation type="decimal" operator="greaterThan" allowBlank="1" showInputMessage="1" showErrorMessage="1" errorTitle="Invalid entry" error="Correct format (in inches):_x000a__x000a_12_x000a_12.5" promptTitle="Item Weight" prompt="In pounds_x000a__x000a_Correct:_x000a_12.5_x000a__x000a_Incorrect:_x000a_12 1/2_x000a_12 1/2 #_x000a_12 1/2 pounds" sqref="W4:W99">
      <formula1>0</formula1>
    </dataValidation>
    <dataValidation type="textLength" operator="lessThan" allowBlank="1" showInputMessage="1" showErrorMessage="1" errorTitle="Too many characters" error="You have exceeded the 60 character limit" promptTitle="********************************" prompt="FORMULA ONLY  - DO NOT ENTER DATA_x000a__x000a_********************************" sqref="BY4:BY100">
      <formula1>60</formula1>
    </dataValidation>
    <dataValidation type="list" allowBlank="1" showInputMessage="1" promptTitle="Lifecycle Override" prompt="Display message for new ASINs_x000a__x000a_Default: NULL (i.e No Override) _x000a__x000a_ABIS GUI Name_x000a_0  Not Yet Published (0)_x000a_5  Greenlight (5)_x000a_8  Out Of Print (8) " sqref="CC4:CC100 BM4:BM100">
      <formula1>"0,5,8"</formula1>
    </dataValidation>
    <dataValidation type="list" allowBlank="1" showInputMessage="1" showErrorMessage="1" errorTitle="Serial Number - Returns" error="Is the serial number required for returns?  Please enter Y or N." promptTitle="Serial Number Required for Retur" prompt="Is the serial number required for return to the vendor?_x000a__x000a_Please enter uppercas Y or N." sqref="AL4:AL100">
      <formula1>"Y, N"</formula1>
    </dataValidation>
    <dataValidation type="list" allowBlank="1" showInputMessage="1" promptTitle="********************************" prompt="FORMULA ONLY  - DO NOT ENTER DATA_x000a__x000a_*************************************" sqref="CE4:CE100">
      <formula1>"serial_number"</formula1>
    </dataValidation>
    <dataValidation type="list" errorStyle="information" operator="equal" allowBlank="1" showInputMessage="1" showErrorMessage="1" errorTitle="ASIN being replaced" error="Indicates theUPC of the model which is being replaced.  _x000a__x000a_This should be a 12 character field.  (e.g. 678678678678)" promptTitle="No Choking Hazard" prompt="If product is intended for children 12 and under, indicate with a Y or an N if this item does not have a choking hazard._x000a__x000a_Y - No Choking Hazard_x000a_N - Choking Hazard" sqref="BB4:BB100">
      <formula1>"Y, N"</formula1>
    </dataValidation>
    <dataValidation type="list" errorStyle="information" operator="equal" allowBlank="1" showInputMessage="1" showErrorMessage="1" errorTitle="ASIN being replaced" error="Indicates theUPC of the model which is being replaced.  _x000a__x000a_This should be a 12 character field.  (e.g. 678678678678)" promptTitle="Choking Hazard - Contains marble" prompt="If product is intended for children 12 and under, indicate with a Y or an N if this hazard warning appears on the product packaging._x000a__x000a_WARNING: CHOKING HAZARD--Toy contains a marble.  Not intended for children under 3 yrs." sqref="BA4:BA100">
      <formula1>"Y, N"</formula1>
    </dataValidation>
    <dataValidation type="list" errorStyle="information" operator="equal" allowBlank="1" showInputMessage="1" showErrorMessage="1" errorTitle="ASIN being replaced" error="Indicates theUPC of the model which is being replaced.  _x000a__x000a_This should be a 12 character field.  (e.g. 678678678678)" promptTitle="Choking Hazard - Is a Marble" prompt="If product is intended for children 12 and under, indicate with a Y or an N if this hazard warning appears on the product packaging._x000a__x000a_WARNING: CHOKING HAZARD--This toy is a marble.  Not intended for children under 3 yrs." sqref="AZ4:AZ100">
      <formula1>"Y, N"</formula1>
    </dataValidation>
    <dataValidation type="list" errorStyle="information" operator="equal" allowBlank="1" showInputMessage="1" showErrorMessage="1" errorTitle="ASIN being replaced" error="Indicates theUPC of the model which is being replaced.  _x000a__x000a_This should be a 12 character field.  (e.g. 678678678678)" promptTitle="Choking Hazard - Balloon" prompt="Should this warning message appear? (Y/N)_x000a__x000a_WARNING: CHOKING HAZARD--Children under 8 yrs. Can choke or suffocate on uninflated or broken balloons.  Adult supervision required._x000a__x000a_Keep uninflated balloons from children._x000a_Discard broken ballons at once._x000a__x000a_" sqref="AY4:AY100">
      <formula1>"Y, N"</formula1>
    </dataValidation>
    <dataValidation type="list" errorStyle="information" operator="equal" allowBlank="1" showInputMessage="1" showErrorMessage="1" errorTitle="ASIN being replaced" error="Indicates theUPC of the model which is being replaced.  _x000a__x000a_This should be a 12 character field.  (e.g. 678678678678)" promptTitle="Choking Hazard - Small Ball " prompt="If product is intended for children 12 and under, indicate with a Y or an N if this hazard warning appears on the product packaging._x000a__x000a_WARNING: CHOKING HAZARD--Toy contains a small ball.  Not intended for children under 3 yrs." sqref="AX4:AX100">
      <formula1>"Y, N"</formula1>
    </dataValidation>
    <dataValidation type="list" errorStyle="information" operator="equal" allowBlank="1" showInputMessage="1" showErrorMessage="1" errorTitle="ASIN being replaced" error="Indicates theUPC of the model which is being replaced.  _x000a__x000a_This should be a 12 character field.  (e.g. 678678678678)" promptTitle="Choking Hazard - Small Ball" prompt="If product is intended for children 12 and under, indicate with a Y or an N if this hazard warning appears on the product packaging._x000a__x000a_WARNING: CHOKING HAZARD--This toy is a small ball.  Not intended for children under 3 yrs." sqref="AW4:AW100">
      <formula1>"Y, N"</formula1>
    </dataValidation>
    <dataValidation type="list" allowBlank="1" showInputMessage="1" showErrorMessage="1" promptTitle="Children's Product?" prompt="Is this item intended for children age 12 and under?" sqref="AA4:AA100">
      <formula1>"Y, N"</formula1>
    </dataValidation>
    <dataValidation type="list" errorStyle="information" operator="equal" allowBlank="1" showInputMessage="1" showErrorMessage="1" errorTitle="ASIN being replaced" error="Indicates theUPC of the model which is being replaced.  _x000a__x000a_This should be a 12 character field.  (e.g. 678678678678)" promptTitle="Choking Hazard - Small Parts" prompt="If product is intended for children 12 and under, indicate with a Y or an N if this hazard warning appears on the product packaging._x000a__x000a_WARNING: CHOKING HAZARD--Small parts.  Not intended for children under 3 yrs." sqref="AV4:AV100">
      <formula1>"Y, N"</formula1>
    </dataValidation>
    <dataValidation allowBlank="1" showInputMessage="1" showErrorMessage="1" promptTitle="Case Pack Check" prompt="Case Pack will be highlighted if the case pack is greater than 12." sqref="CO3"/>
    <dataValidation type="list" allowBlank="1" showInputMessage="1" showErrorMessage="1" promptTitle="Serial Number Bar Code? " prompt="Does the item have a bar code representing the serial number on the outside of the package? _x000a__x000a_Correct: _x000a_Y_x000a_N_x000a__x000a_Incorrect: _x000a_Yes_x000a_No_x000a__x000a_Use uppercase" sqref="AK4:AK100">
      <formula1>"Y,N"</formula1>
    </dataValidation>
    <dataValidation type="textLength" operator="equal" allowBlank="1" showInputMessage="1" errorTitle="Error" error="No Data Entry in this Field" promptTitle="********************************" prompt="FORMULA ONLY  - DO NOT ENTER DATA_x000a__x000a_*************************************" sqref="I4:I99">
      <formula1>0</formula1>
    </dataValidation>
  </dataValidation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dimension ref="A2:T3225"/>
  <sheetViews>
    <sheetView zoomScale="82" zoomScaleNormal="82" workbookViewId="0">
      <pane ySplit="2" topLeftCell="A12" activePane="bottomLeft" state="frozen"/>
      <selection pane="bottomLeft" activeCell="A30" sqref="A30"/>
    </sheetView>
  </sheetViews>
  <sheetFormatPr defaultRowHeight="12.75"/>
  <cols>
    <col min="1" max="1" width="30.42578125" style="24" bestFit="1" customWidth="1"/>
    <col min="2" max="2" width="36.42578125" style="24" bestFit="1" customWidth="1"/>
    <col min="3" max="3" width="35.28515625" style="24" bestFit="1" customWidth="1"/>
    <col min="4" max="4" width="19" style="24" customWidth="1"/>
    <col min="5" max="5" width="23.85546875" style="24" customWidth="1"/>
    <col min="6" max="6" width="22.5703125" style="24" customWidth="1"/>
    <col min="7" max="7" width="45.7109375" style="24" customWidth="1"/>
    <col min="8" max="8" width="2.7109375" style="24" customWidth="1"/>
    <col min="9" max="9" width="17.28515625" style="24" bestFit="1" customWidth="1"/>
    <col min="10" max="16" width="9.140625" style="24"/>
    <col min="17" max="17" width="19" style="24" customWidth="1"/>
    <col min="18" max="18" width="16.5703125" style="24" customWidth="1"/>
    <col min="19" max="19" width="22.7109375" style="24" customWidth="1"/>
    <col min="20" max="20" width="16.7109375" style="24" customWidth="1"/>
    <col min="21" max="16384" width="9.140625" style="24"/>
  </cols>
  <sheetData>
    <row r="2" spans="1:20" ht="13.5" thickBot="1">
      <c r="A2" s="38"/>
      <c r="B2" s="38" t="s">
        <v>1462</v>
      </c>
      <c r="C2" s="39" t="s">
        <v>2145</v>
      </c>
      <c r="D2" s="39" t="s">
        <v>1396</v>
      </c>
      <c r="E2" s="39" t="s">
        <v>2146</v>
      </c>
      <c r="F2" s="39" t="s">
        <v>1397</v>
      </c>
      <c r="G2" s="38" t="s">
        <v>2147</v>
      </c>
      <c r="I2" s="11" t="s">
        <v>2176</v>
      </c>
      <c r="O2" s="24" t="s">
        <v>55</v>
      </c>
      <c r="P2" s="24" t="s">
        <v>56</v>
      </c>
      <c r="Q2" s="24" t="s">
        <v>57</v>
      </c>
      <c r="R2" s="24" t="s">
        <v>58</v>
      </c>
      <c r="S2" s="24" t="s">
        <v>59</v>
      </c>
      <c r="T2" s="24" t="s">
        <v>60</v>
      </c>
    </row>
    <row r="3" spans="1:20" ht="13.5" thickTop="1">
      <c r="A3" s="37" t="s">
        <v>2115</v>
      </c>
      <c r="B3" s="36" t="s">
        <v>2143</v>
      </c>
      <c r="C3" s="26" t="s">
        <v>2115</v>
      </c>
      <c r="D3" s="28">
        <v>2305400</v>
      </c>
      <c r="E3" s="26" t="str">
        <f t="shared" ref="E3:E34" si="0">VLOOKUP(F3,$P$3:$R$135,3,FALSE)</f>
        <v>A/V Mounts and Stands</v>
      </c>
      <c r="F3" s="28">
        <v>2305405</v>
      </c>
      <c r="G3" s="27"/>
      <c r="I3" t="s">
        <v>2158</v>
      </c>
      <c r="K3" s="24" t="str">
        <f>CONCATENATE(230,LEFT(L3,4))</f>
        <v>2300200</v>
      </c>
      <c r="L3" s="24" t="s">
        <v>983</v>
      </c>
      <c r="M3" s="24" t="str">
        <f>MID(L3,6,50)</f>
        <v>SOHO</v>
      </c>
      <c r="O3" s="24" t="str">
        <f>CONCATENATE(230,LEFT(P3,2),"00")</f>
        <v>2302300</v>
      </c>
      <c r="P3" s="56">
        <v>2300205</v>
      </c>
      <c r="Q3" s="24" t="s">
        <v>558</v>
      </c>
      <c r="R3" s="24" t="str">
        <f>MID(Q3,6,50)</f>
        <v>Inkjet All-in-one Printers</v>
      </c>
      <c r="S3" s="56" t="str">
        <f t="shared" ref="S3:S66" si="1">IF(ISNA(VLOOKUP(R3,$E$3:$E$140,1,FALSE)),"No","Yes")</f>
        <v>Yes</v>
      </c>
      <c r="T3" s="56" t="str">
        <f ca="1">IF(ISNA(VLOOKUP(P3,ITK!$C$2:$C$959,1,FALSE)),"No","Yes")</f>
        <v>Yes</v>
      </c>
    </row>
    <row r="4" spans="1:20">
      <c r="A4" s="35" t="s">
        <v>2111</v>
      </c>
      <c r="B4" s="34" t="s">
        <v>2139</v>
      </c>
      <c r="C4" s="27" t="s">
        <v>2115</v>
      </c>
      <c r="D4" s="28">
        <v>2305400</v>
      </c>
      <c r="E4" s="26" t="str">
        <f t="shared" si="0"/>
        <v>Presentation Supplies</v>
      </c>
      <c r="F4" s="28">
        <v>2305410</v>
      </c>
      <c r="G4" s="27"/>
      <c r="I4" t="s">
        <v>2159</v>
      </c>
      <c r="K4" s="24" t="str">
        <f t="shared" ref="K4:K15" si="2">CONCATENATE(230,LEFT(L4,4))</f>
        <v>2300300</v>
      </c>
      <c r="L4" s="24" t="s">
        <v>1121</v>
      </c>
      <c r="M4" s="24" t="str">
        <f t="shared" ref="M4:M15" si="3">MID(L4,6,50)</f>
        <v>Computer Components</v>
      </c>
      <c r="O4" s="24" t="str">
        <f t="shared" ref="O4:O67" si="4">CONCATENATE(230,LEFT(P4,2),"00")</f>
        <v>2302300</v>
      </c>
      <c r="P4" s="56">
        <v>2300206</v>
      </c>
      <c r="Q4" s="24" t="s">
        <v>651</v>
      </c>
      <c r="R4" s="24" t="str">
        <f t="shared" ref="R4:R67" si="5">MID(Q4,6,50)</f>
        <v>Laser All-in-one Printers</v>
      </c>
      <c r="S4" s="56" t="str">
        <f t="shared" si="1"/>
        <v>Yes</v>
      </c>
      <c r="T4" s="56" t="str">
        <f ca="1">IF(ISNA(VLOOKUP(P4,ITK!$C$2:$C$959,1,FALSE)),"No","Yes")</f>
        <v>Yes</v>
      </c>
    </row>
    <row r="5" spans="1:20">
      <c r="A5" s="29" t="s">
        <v>2107</v>
      </c>
      <c r="B5" s="34" t="s">
        <v>2135</v>
      </c>
      <c r="C5" s="27" t="s">
        <v>2115</v>
      </c>
      <c r="D5" s="28">
        <v>2305400</v>
      </c>
      <c r="E5" s="26" t="str">
        <f t="shared" si="0"/>
        <v>Media</v>
      </c>
      <c r="F5" s="28">
        <v>2305415</v>
      </c>
      <c r="G5" s="27"/>
      <c r="I5" t="s">
        <v>2160</v>
      </c>
      <c r="K5" s="24" t="str">
        <f t="shared" si="2"/>
        <v>2300400</v>
      </c>
      <c r="L5" s="24" t="s">
        <v>875</v>
      </c>
      <c r="M5" s="24" t="str">
        <f t="shared" si="3"/>
        <v>Computer Peripherals</v>
      </c>
      <c r="O5" s="24" t="str">
        <f t="shared" si="4"/>
        <v>2302300</v>
      </c>
      <c r="P5" s="56">
        <v>2300225</v>
      </c>
      <c r="Q5" s="24" t="s">
        <v>1211</v>
      </c>
      <c r="R5" s="24" t="str">
        <f t="shared" si="5"/>
        <v>Scanners</v>
      </c>
      <c r="S5" s="56" t="str">
        <f t="shared" si="1"/>
        <v>Yes</v>
      </c>
      <c r="T5" s="56" t="str">
        <f ca="1">IF(ISNA(VLOOKUP(P5,ITK!$C$2:$C$959,1,FALSE)),"No","Yes")</f>
        <v>Yes</v>
      </c>
    </row>
    <row r="6" spans="1:20">
      <c r="A6" s="29" t="s">
        <v>2108</v>
      </c>
      <c r="B6" s="34" t="s">
        <v>2136</v>
      </c>
      <c r="C6" s="27" t="s">
        <v>2115</v>
      </c>
      <c r="D6" s="28">
        <v>2305400</v>
      </c>
      <c r="E6" s="26" t="str">
        <f t="shared" si="0"/>
        <v>Computer Cables</v>
      </c>
      <c r="F6" s="28">
        <v>2305420</v>
      </c>
      <c r="G6" s="27"/>
      <c r="I6" t="s">
        <v>2161</v>
      </c>
      <c r="K6" s="24" t="str">
        <f t="shared" si="2"/>
        <v>2300500</v>
      </c>
      <c r="L6" s="24" t="s">
        <v>962</v>
      </c>
      <c r="M6" s="24" t="str">
        <f t="shared" si="3"/>
        <v>Home Entertainment</v>
      </c>
      <c r="O6" s="24" t="str">
        <f t="shared" si="4"/>
        <v>2302300</v>
      </c>
      <c r="P6" s="56">
        <v>2300230</v>
      </c>
      <c r="Q6" s="24" t="s">
        <v>567</v>
      </c>
      <c r="R6" s="24" t="str">
        <f t="shared" si="5"/>
        <v>Inkjet Single-Function Printers</v>
      </c>
      <c r="S6" s="56" t="str">
        <f t="shared" si="1"/>
        <v>Yes</v>
      </c>
      <c r="T6" s="56" t="str">
        <f ca="1">IF(ISNA(VLOOKUP(P6,ITK!$C$2:$C$959,1,FALSE)),"No","Yes")</f>
        <v>Yes</v>
      </c>
    </row>
    <row r="7" spans="1:20">
      <c r="A7" s="29" t="s">
        <v>2117</v>
      </c>
      <c r="B7" s="34" t="s">
        <v>2133</v>
      </c>
      <c r="C7" s="27" t="s">
        <v>2115</v>
      </c>
      <c r="D7" s="28">
        <v>2305400</v>
      </c>
      <c r="E7" s="26" t="str">
        <f t="shared" si="0"/>
        <v>Speakers</v>
      </c>
      <c r="F7" s="28">
        <v>2305425</v>
      </c>
      <c r="G7" s="27"/>
      <c r="I7" t="s">
        <v>2162</v>
      </c>
      <c r="K7" s="24" t="str">
        <f t="shared" si="2"/>
        <v>2300600</v>
      </c>
      <c r="L7" s="24" t="s">
        <v>2756</v>
      </c>
      <c r="M7" s="24" t="str">
        <f t="shared" si="3"/>
        <v>Home Audio</v>
      </c>
      <c r="O7" s="24" t="str">
        <f t="shared" si="4"/>
        <v>2302300</v>
      </c>
      <c r="P7" s="56">
        <v>2300235</v>
      </c>
      <c r="Q7" s="24" t="s">
        <v>564</v>
      </c>
      <c r="R7" s="24" t="str">
        <f t="shared" si="5"/>
        <v>Laser Single-Function Printers</v>
      </c>
      <c r="S7" s="56" t="str">
        <f t="shared" si="1"/>
        <v>Yes</v>
      </c>
      <c r="T7" s="56" t="str">
        <f ca="1">IF(ISNA(VLOOKUP(P7,ITK!$C$2:$C$959,1,FALSE)),"No","Yes")</f>
        <v>Yes</v>
      </c>
    </row>
    <row r="8" spans="1:20">
      <c r="A8" s="29" t="s">
        <v>2690</v>
      </c>
      <c r="B8" s="34" t="s">
        <v>2692</v>
      </c>
      <c r="C8" s="27" t="s">
        <v>2115</v>
      </c>
      <c r="D8" s="28">
        <v>2305400</v>
      </c>
      <c r="E8" s="26" t="str">
        <f t="shared" si="0"/>
        <v>Audio Video Cables</v>
      </c>
      <c r="F8" s="28">
        <v>2305430</v>
      </c>
      <c r="G8" s="27"/>
      <c r="I8" t="s">
        <v>2163</v>
      </c>
      <c r="K8" s="24" t="str">
        <f t="shared" si="2"/>
        <v>2300800</v>
      </c>
      <c r="L8" s="24" t="s">
        <v>981</v>
      </c>
      <c r="M8" s="24" t="str">
        <f t="shared" si="3"/>
        <v>Cameras</v>
      </c>
      <c r="O8" s="24" t="str">
        <f t="shared" si="4"/>
        <v>2302300</v>
      </c>
      <c r="P8" s="56">
        <v>2300250</v>
      </c>
      <c r="Q8" s="24" t="s">
        <v>1202</v>
      </c>
      <c r="R8" s="24" t="str">
        <f t="shared" si="5"/>
        <v>Calculators</v>
      </c>
      <c r="S8" s="56" t="str">
        <f t="shared" si="1"/>
        <v>Yes</v>
      </c>
      <c r="T8" s="56" t="str">
        <f ca="1">IF(ISNA(VLOOKUP(P8,ITK!$C$2:$C$959,1,FALSE)),"No","Yes")</f>
        <v>Yes</v>
      </c>
    </row>
    <row r="9" spans="1:20">
      <c r="A9" s="29" t="s">
        <v>2704</v>
      </c>
      <c r="B9" s="34" t="s">
        <v>2709</v>
      </c>
      <c r="C9" s="27" t="s">
        <v>2115</v>
      </c>
      <c r="D9" s="28">
        <v>2305400</v>
      </c>
      <c r="E9" s="26" t="str">
        <f t="shared" si="0"/>
        <v>Power</v>
      </c>
      <c r="F9" s="28">
        <v>2305435</v>
      </c>
      <c r="G9" s="27"/>
      <c r="I9" t="s">
        <v>2164</v>
      </c>
      <c r="K9" s="24" t="str">
        <f t="shared" si="2"/>
        <v>2301000</v>
      </c>
      <c r="L9" s="24" t="s">
        <v>884</v>
      </c>
      <c r="M9" s="24" t="str">
        <f t="shared" si="3"/>
        <v>Portable Digital Players</v>
      </c>
      <c r="O9" s="24" t="str">
        <f t="shared" si="4"/>
        <v>2302300</v>
      </c>
      <c r="P9" s="56">
        <v>2300251</v>
      </c>
      <c r="Q9" s="24" t="s">
        <v>483</v>
      </c>
      <c r="R9" s="24" t="str">
        <f t="shared" si="5"/>
        <v>Telephones</v>
      </c>
      <c r="S9" s="56" t="str">
        <f t="shared" si="1"/>
        <v>Yes</v>
      </c>
      <c r="T9" s="56" t="str">
        <f ca="1">IF(ISNA(VLOOKUP(P9,ITK!$C$2:$C$959,1,FALSE)),"No","Yes")</f>
        <v>Yes</v>
      </c>
    </row>
    <row r="10" spans="1:20">
      <c r="A10" s="29" t="s">
        <v>2110</v>
      </c>
      <c r="B10" s="34" t="s">
        <v>2138</v>
      </c>
      <c r="C10" s="27" t="s">
        <v>2115</v>
      </c>
      <c r="D10" s="28">
        <v>2305400</v>
      </c>
      <c r="E10" s="26" t="str">
        <f t="shared" si="0"/>
        <v>Atennas &amp; Remote Controls</v>
      </c>
      <c r="F10" s="28">
        <v>2305440</v>
      </c>
      <c r="G10" s="27"/>
      <c r="I10" t="s">
        <v>2165</v>
      </c>
      <c r="K10" s="24" t="str">
        <f t="shared" si="2"/>
        <v>2301300</v>
      </c>
      <c r="L10" s="24" t="s">
        <v>895</v>
      </c>
      <c r="M10" s="24" t="str">
        <f t="shared" si="3"/>
        <v>Mobile Electronics</v>
      </c>
      <c r="O10" s="24" t="str">
        <f t="shared" si="4"/>
        <v>2302300</v>
      </c>
      <c r="P10" s="56">
        <v>2300252</v>
      </c>
      <c r="Q10" s="24" t="s">
        <v>984</v>
      </c>
      <c r="R10" s="24" t="str">
        <f t="shared" si="5"/>
        <v>Telephone Accessories</v>
      </c>
      <c r="S10" s="56" t="str">
        <f t="shared" si="1"/>
        <v>Yes</v>
      </c>
      <c r="T10" s="56" t="str">
        <f ca="1">IF(ISNA(VLOOKUP(P10,ITK!$C$2:$C$959,1,FALSE)),"No","Yes")</f>
        <v>Yes</v>
      </c>
    </row>
    <row r="11" spans="1:20">
      <c r="A11" s="29" t="s">
        <v>2109</v>
      </c>
      <c r="B11" s="34" t="s">
        <v>2137</v>
      </c>
      <c r="C11" s="27" t="s">
        <v>2115</v>
      </c>
      <c r="D11" s="28">
        <v>2305400</v>
      </c>
      <c r="E11" s="26" t="str">
        <f t="shared" si="0"/>
        <v>Headphones</v>
      </c>
      <c r="F11" s="28">
        <v>2305445</v>
      </c>
      <c r="G11" s="27"/>
      <c r="I11" t="s">
        <v>2166</v>
      </c>
      <c r="K11" s="24" t="str">
        <f t="shared" si="2"/>
        <v>2301400</v>
      </c>
      <c r="L11" s="24" t="s">
        <v>989</v>
      </c>
      <c r="M11" s="24" t="str">
        <f t="shared" si="3"/>
        <v>PC Products</v>
      </c>
      <c r="O11" s="24" t="str">
        <f t="shared" si="4"/>
        <v>2302300</v>
      </c>
      <c r="P11" s="56">
        <v>2300272</v>
      </c>
      <c r="Q11" s="24" t="s">
        <v>1164</v>
      </c>
      <c r="R11" s="24" t="str">
        <f t="shared" si="5"/>
        <v>Small SOHO Electronics</v>
      </c>
      <c r="S11" s="56" t="str">
        <f t="shared" si="1"/>
        <v>Yes</v>
      </c>
      <c r="T11" s="56" t="str">
        <f ca="1">IF(ISNA(VLOOKUP(P11,ITK!$C$2:$C$959,1,FALSE)),"No","Yes")</f>
        <v>Yes</v>
      </c>
    </row>
    <row r="12" spans="1:20">
      <c r="A12" s="29" t="s">
        <v>2114</v>
      </c>
      <c r="B12" s="34" t="s">
        <v>2142</v>
      </c>
      <c r="C12" s="27" t="s">
        <v>2115</v>
      </c>
      <c r="D12" s="28">
        <v>2305400</v>
      </c>
      <c r="E12" s="26" t="str">
        <f t="shared" si="0"/>
        <v>Automotive</v>
      </c>
      <c r="F12" s="28">
        <v>2305450</v>
      </c>
      <c r="G12" s="27"/>
      <c r="I12" t="s">
        <v>2167</v>
      </c>
      <c r="K12" s="24" t="str">
        <f t="shared" si="2"/>
        <v>2302000</v>
      </c>
      <c r="L12" s="24" t="s">
        <v>648</v>
      </c>
      <c r="M12" s="24" t="str">
        <f t="shared" si="3"/>
        <v>Outlet CE</v>
      </c>
      <c r="O12" s="24" t="str">
        <f t="shared" si="4"/>
        <v>2302300</v>
      </c>
      <c r="P12" s="56">
        <v>2300274</v>
      </c>
      <c r="Q12" s="24" t="s">
        <v>223</v>
      </c>
      <c r="R12" s="24" t="str">
        <f t="shared" si="5"/>
        <v>Voice Recorders</v>
      </c>
      <c r="S12" s="56" t="str">
        <f t="shared" si="1"/>
        <v>Yes</v>
      </c>
      <c r="T12" s="56" t="str">
        <f ca="1">IF(ISNA(VLOOKUP(P12,ITK!$C$2:$C$959,1,FALSE)),"No","Yes")</f>
        <v>Yes</v>
      </c>
    </row>
    <row r="13" spans="1:20">
      <c r="A13" s="29" t="s">
        <v>2112</v>
      </c>
      <c r="B13" s="34" t="s">
        <v>2140</v>
      </c>
      <c r="C13" s="26" t="s">
        <v>2115</v>
      </c>
      <c r="D13" s="28">
        <v>2305400</v>
      </c>
      <c r="E13" s="26" t="str">
        <f t="shared" si="0"/>
        <v>Clock Radios</v>
      </c>
      <c r="F13" s="28">
        <v>2305455</v>
      </c>
      <c r="G13" s="26"/>
      <c r="I13" t="s">
        <v>2168</v>
      </c>
      <c r="K13" s="24" t="str">
        <f t="shared" si="2"/>
        <v>2305400</v>
      </c>
      <c r="L13" s="24" t="s">
        <v>2718</v>
      </c>
      <c r="M13" s="24" t="str">
        <f t="shared" si="3"/>
        <v>Accessories</v>
      </c>
      <c r="O13" s="24" t="str">
        <f t="shared" si="4"/>
        <v>2302300</v>
      </c>
      <c r="P13" s="56">
        <v>2300280</v>
      </c>
      <c r="Q13" s="24" t="s">
        <v>1223</v>
      </c>
      <c r="R13" s="24" t="str">
        <f t="shared" si="5"/>
        <v>Ink</v>
      </c>
      <c r="S13" s="56" t="str">
        <f t="shared" si="1"/>
        <v>Yes</v>
      </c>
      <c r="T13" s="56" t="str">
        <f ca="1">IF(ISNA(VLOOKUP(P13,ITK!$C$2:$C$959,1,FALSE)),"No","Yes")</f>
        <v>Yes</v>
      </c>
    </row>
    <row r="14" spans="1:20">
      <c r="A14" s="29" t="s">
        <v>2113</v>
      </c>
      <c r="B14" s="34" t="s">
        <v>2141</v>
      </c>
      <c r="C14" s="27" t="s">
        <v>2115</v>
      </c>
      <c r="D14" s="28">
        <v>2305400</v>
      </c>
      <c r="E14" s="26" t="str">
        <f t="shared" si="0"/>
        <v>Telephone Accessories</v>
      </c>
      <c r="F14" s="28">
        <v>2305460</v>
      </c>
      <c r="G14" s="26"/>
      <c r="I14" t="s">
        <v>2169</v>
      </c>
      <c r="K14" s="24" t="str">
        <f t="shared" si="2"/>
        <v>2309800</v>
      </c>
      <c r="L14" s="24" t="s">
        <v>649</v>
      </c>
      <c r="M14" s="24" t="str">
        <f t="shared" si="3"/>
        <v>Amazon Bags</v>
      </c>
      <c r="O14" s="24" t="str">
        <f t="shared" si="4"/>
        <v>2302300</v>
      </c>
      <c r="P14" s="56">
        <v>2300281</v>
      </c>
      <c r="Q14" s="24" t="s">
        <v>652</v>
      </c>
      <c r="R14" s="24" t="str">
        <f t="shared" si="5"/>
        <v>Toner</v>
      </c>
      <c r="S14" s="56" t="str">
        <f t="shared" si="1"/>
        <v>Yes</v>
      </c>
      <c r="T14" s="56" t="str">
        <f ca="1">IF(ISNA(VLOOKUP(P14,ITK!$C$2:$C$959,1,FALSE)),"No","Yes")</f>
        <v>Yes</v>
      </c>
    </row>
    <row r="15" spans="1:20">
      <c r="A15" s="29" t="s">
        <v>2106</v>
      </c>
      <c r="B15" s="34" t="s">
        <v>2134</v>
      </c>
      <c r="C15" s="26" t="s">
        <v>2115</v>
      </c>
      <c r="D15" s="28">
        <v>2305400</v>
      </c>
      <c r="E15" s="26" t="str">
        <f t="shared" si="0"/>
        <v>Media Storage Cases</v>
      </c>
      <c r="F15" s="28">
        <v>2305465</v>
      </c>
      <c r="G15" s="26"/>
      <c r="I15" t="s">
        <v>2170</v>
      </c>
      <c r="K15" s="24" t="str">
        <f t="shared" si="2"/>
        <v>2309900</v>
      </c>
      <c r="L15" s="24" t="s">
        <v>650</v>
      </c>
      <c r="M15" s="24" t="str">
        <f t="shared" si="3"/>
        <v>Uncategorized</v>
      </c>
      <c r="O15" s="24" t="str">
        <f t="shared" si="4"/>
        <v>2302300</v>
      </c>
      <c r="P15" s="56">
        <v>2300282</v>
      </c>
      <c r="Q15" s="24" t="s">
        <v>653</v>
      </c>
      <c r="R15" s="24" t="str">
        <f t="shared" si="5"/>
        <v>Shredders</v>
      </c>
      <c r="S15" s="56" t="str">
        <f t="shared" si="1"/>
        <v>Yes</v>
      </c>
      <c r="T15" s="56" t="str">
        <f ca="1">IF(ISNA(VLOOKUP(P15,ITK!$C$2:$C$959,1,FALSE)),"No","Yes")</f>
        <v>Yes</v>
      </c>
    </row>
    <row r="16" spans="1:20" ht="13.5" thickBot="1">
      <c r="A16" s="33" t="s">
        <v>2116</v>
      </c>
      <c r="B16" s="32" t="s">
        <v>2144</v>
      </c>
      <c r="C16" s="26" t="s">
        <v>2115</v>
      </c>
      <c r="D16" s="28">
        <v>2305400</v>
      </c>
      <c r="E16" s="26" t="str">
        <f t="shared" si="0"/>
        <v>Batteries</v>
      </c>
      <c r="F16" s="28">
        <v>2305470</v>
      </c>
      <c r="G16" s="26"/>
      <c r="I16" t="s">
        <v>2171</v>
      </c>
      <c r="O16" s="24" t="str">
        <f t="shared" si="4"/>
        <v>2302300</v>
      </c>
      <c r="P16" s="56">
        <v>2300299</v>
      </c>
      <c r="Q16" s="24" t="s">
        <v>1147</v>
      </c>
      <c r="R16" s="24" t="str">
        <f t="shared" si="5"/>
        <v>SOHO Other</v>
      </c>
      <c r="S16" s="56" t="str">
        <f t="shared" si="1"/>
        <v>Yes</v>
      </c>
      <c r="T16" s="56" t="str">
        <f ca="1">IF(ISNA(VLOOKUP(P16,ITK!$C$2:$C$959,1,FALSE)),"No","Yes")</f>
        <v>Yes</v>
      </c>
    </row>
    <row r="17" spans="1:20" ht="13.5" thickTop="1">
      <c r="C17" s="27" t="s">
        <v>2115</v>
      </c>
      <c r="D17" s="28">
        <v>2305400</v>
      </c>
      <c r="E17" s="26" t="str">
        <f t="shared" si="0"/>
        <v>Accessories Outlet</v>
      </c>
      <c r="F17" s="28">
        <v>2305489</v>
      </c>
      <c r="G17" s="26"/>
      <c r="I17" t="s">
        <v>2172</v>
      </c>
      <c r="O17" s="24" t="str">
        <f t="shared" si="4"/>
        <v>2302300</v>
      </c>
      <c r="P17" s="56">
        <v>2300310</v>
      </c>
      <c r="Q17" s="24" t="s">
        <v>1183</v>
      </c>
      <c r="R17" s="24" t="str">
        <f t="shared" si="5"/>
        <v>Flash Memory</v>
      </c>
      <c r="S17" s="56" t="str">
        <f t="shared" si="1"/>
        <v>Yes</v>
      </c>
      <c r="T17" s="56" t="str">
        <f ca="1">IF(ISNA(VLOOKUP(P17,ITK!$C$2:$C$959,1,FALSE)),"No","Yes")</f>
        <v>Yes</v>
      </c>
    </row>
    <row r="18" spans="1:20">
      <c r="A18" s="55"/>
      <c r="B18" s="55"/>
      <c r="C18" s="27" t="s">
        <v>2115</v>
      </c>
      <c r="D18" s="28">
        <v>2305400</v>
      </c>
      <c r="E18" s="26" t="str">
        <f t="shared" si="0"/>
        <v>Accessories Other</v>
      </c>
      <c r="F18" s="28">
        <v>2305499</v>
      </c>
      <c r="G18" s="26"/>
      <c r="I18" t="s">
        <v>2173</v>
      </c>
      <c r="O18" s="24" t="str">
        <f t="shared" si="4"/>
        <v>2302300</v>
      </c>
      <c r="P18" s="56">
        <v>2300315</v>
      </c>
      <c r="Q18" s="24" t="s">
        <v>391</v>
      </c>
      <c r="R18" s="24" t="str">
        <f t="shared" si="5"/>
        <v>Graphics Cards</v>
      </c>
      <c r="S18" s="56" t="str">
        <f t="shared" si="1"/>
        <v>Yes</v>
      </c>
      <c r="T18" s="56" t="str">
        <f ca="1">IF(ISNA(VLOOKUP(P18,ITK!$C$2:$C$959,1,FALSE)),"No","Yes")</f>
        <v>Yes</v>
      </c>
    </row>
    <row r="19" spans="1:20">
      <c r="A19" s="55"/>
      <c r="B19" s="55"/>
      <c r="C19" s="26" t="s">
        <v>2111</v>
      </c>
      <c r="D19" s="28">
        <v>2300800</v>
      </c>
      <c r="E19" s="26" t="str">
        <f t="shared" si="0"/>
        <v>Single-Use Camera</v>
      </c>
      <c r="F19" s="28">
        <v>2300805</v>
      </c>
      <c r="G19" s="26"/>
      <c r="I19" t="s">
        <v>2174</v>
      </c>
      <c r="O19" s="24" t="str">
        <f t="shared" si="4"/>
        <v>2302300</v>
      </c>
      <c r="P19" s="56">
        <v>2300316</v>
      </c>
      <c r="Q19" s="24" t="s">
        <v>492</v>
      </c>
      <c r="R19" s="24" t="str">
        <f t="shared" si="5"/>
        <v>TV Tuners &amp; Video Capture</v>
      </c>
      <c r="S19" s="56" t="str">
        <f t="shared" si="1"/>
        <v>Yes</v>
      </c>
      <c r="T19" s="56" t="str">
        <f ca="1">IF(ISNA(VLOOKUP(P19,ITK!$C$2:$C$959,1,FALSE)),"No","Yes")</f>
        <v>Yes</v>
      </c>
    </row>
    <row r="20" spans="1:20">
      <c r="A20" s="55"/>
      <c r="B20" s="55"/>
      <c r="C20" s="26" t="s">
        <v>2111</v>
      </c>
      <c r="D20" s="28">
        <v>2300800</v>
      </c>
      <c r="E20" s="26" t="str">
        <f t="shared" si="0"/>
        <v>Still Cameras</v>
      </c>
      <c r="F20" s="28">
        <v>2300807</v>
      </c>
      <c r="G20" s="26"/>
      <c r="I20" t="s">
        <v>2175</v>
      </c>
      <c r="O20" s="24" t="str">
        <f t="shared" si="4"/>
        <v>2302300</v>
      </c>
      <c r="P20" s="56">
        <v>2300317</v>
      </c>
      <c r="Q20" s="24" t="s">
        <v>489</v>
      </c>
      <c r="R20" s="24" t="str">
        <f t="shared" si="5"/>
        <v>Sound Cards</v>
      </c>
      <c r="S20" s="56" t="str">
        <f t="shared" si="1"/>
        <v>Yes</v>
      </c>
      <c r="T20" s="56" t="str">
        <f ca="1">IF(ISNA(VLOOKUP(P20,ITK!$C$2:$C$959,1,FALSE)),"No","Yes")</f>
        <v>Yes</v>
      </c>
    </row>
    <row r="21" spans="1:20">
      <c r="A21" s="55"/>
      <c r="B21" s="55"/>
      <c r="C21" s="26" t="s">
        <v>2111</v>
      </c>
      <c r="D21" s="28">
        <v>2300800</v>
      </c>
      <c r="E21" s="26" t="str">
        <f t="shared" si="0"/>
        <v>Digital - Point &amp; Shoot</v>
      </c>
      <c r="F21" s="28">
        <v>2300810</v>
      </c>
      <c r="G21" s="26"/>
      <c r="O21" s="24" t="str">
        <f t="shared" si="4"/>
        <v>2302300</v>
      </c>
      <c r="P21" s="56">
        <v>2300345</v>
      </c>
      <c r="Q21" s="24" t="s">
        <v>407</v>
      </c>
      <c r="R21" s="24" t="str">
        <f t="shared" si="5"/>
        <v>PC Memory</v>
      </c>
      <c r="S21" s="56" t="str">
        <f t="shared" si="1"/>
        <v>Yes</v>
      </c>
      <c r="T21" s="56" t="str">
        <f ca="1">IF(ISNA(VLOOKUP(P21,ITK!$C$2:$C$959,1,FALSE)),"No","Yes")</f>
        <v>Yes</v>
      </c>
    </row>
    <row r="22" spans="1:20">
      <c r="A22" s="55"/>
      <c r="B22" s="55"/>
      <c r="C22" s="27" t="s">
        <v>2111</v>
      </c>
      <c r="D22" s="28">
        <v>2300800</v>
      </c>
      <c r="E22" s="26" t="str">
        <f t="shared" si="0"/>
        <v>Digital - SLR</v>
      </c>
      <c r="F22" s="28">
        <v>2300812</v>
      </c>
      <c r="G22" s="26"/>
      <c r="O22" s="24" t="str">
        <f t="shared" si="4"/>
        <v>2302300</v>
      </c>
      <c r="P22" s="56">
        <v>2300365</v>
      </c>
      <c r="Q22" s="24" t="s">
        <v>357</v>
      </c>
      <c r="R22" s="24" t="str">
        <f t="shared" si="5"/>
        <v>Optical Drives</v>
      </c>
      <c r="S22" s="56" t="str">
        <f t="shared" si="1"/>
        <v>Yes</v>
      </c>
      <c r="T22" s="56" t="str">
        <f ca="1">IF(ISNA(VLOOKUP(P22,ITK!$C$2:$C$959,1,FALSE)),"No","Yes")</f>
        <v>Yes</v>
      </c>
    </row>
    <row r="23" spans="1:20">
      <c r="A23" s="55"/>
      <c r="B23" s="55"/>
      <c r="C23" s="26" t="s">
        <v>2111</v>
      </c>
      <c r="D23" s="28">
        <v>2300800</v>
      </c>
      <c r="E23" s="26" t="str">
        <f t="shared" si="0"/>
        <v>Video</v>
      </c>
      <c r="F23" s="28">
        <v>2300815</v>
      </c>
      <c r="G23" s="26"/>
      <c r="O23" s="24" t="str">
        <f t="shared" si="4"/>
        <v>2302300</v>
      </c>
      <c r="P23" s="56">
        <v>2300375</v>
      </c>
      <c r="Q23" s="24" t="s">
        <v>353</v>
      </c>
      <c r="R23" s="24" t="str">
        <f t="shared" si="5"/>
        <v>Hard Drives</v>
      </c>
      <c r="S23" s="56" t="str">
        <f t="shared" si="1"/>
        <v>Yes</v>
      </c>
      <c r="T23" s="56" t="str">
        <f ca="1">IF(ISNA(VLOOKUP(P23,ITK!$C$2:$C$959,1,FALSE)),"No","Yes")</f>
        <v>Yes</v>
      </c>
    </row>
    <row r="24" spans="1:20">
      <c r="A24" s="55"/>
      <c r="B24" s="55"/>
      <c r="C24" s="27" t="s">
        <v>2111</v>
      </c>
      <c r="D24" s="28">
        <v>2300800</v>
      </c>
      <c r="E24" s="26" t="str">
        <f t="shared" si="0"/>
        <v>Security &amp; Surveillance</v>
      </c>
      <c r="F24" s="28">
        <v>2300820</v>
      </c>
      <c r="G24" s="26"/>
      <c r="O24" s="24" t="str">
        <f t="shared" si="4"/>
        <v>2302300</v>
      </c>
      <c r="P24" s="56">
        <v>2300376</v>
      </c>
      <c r="Q24" s="24" t="s">
        <v>654</v>
      </c>
      <c r="R24" s="24" t="str">
        <f t="shared" si="5"/>
        <v>Bare/OEM Drives</v>
      </c>
      <c r="S24" s="56" t="str">
        <f t="shared" si="1"/>
        <v>Yes</v>
      </c>
      <c r="T24" s="56" t="str">
        <f ca="1">IF(ISNA(VLOOKUP(P24,ITK!$C$2:$C$959,1,FALSE)),"No","Yes")</f>
        <v>Yes</v>
      </c>
    </row>
    <row r="25" spans="1:20">
      <c r="A25" s="55"/>
      <c r="B25" s="55"/>
      <c r="C25" s="26" t="s">
        <v>2111</v>
      </c>
      <c r="D25" s="28">
        <v>2300800</v>
      </c>
      <c r="E25" s="26" t="str">
        <f t="shared" si="0"/>
        <v>Binocular</v>
      </c>
      <c r="F25" s="28">
        <v>2300825</v>
      </c>
      <c r="G25" s="26"/>
      <c r="O25" s="24" t="str">
        <f t="shared" si="4"/>
        <v>2302300</v>
      </c>
      <c r="P25" s="56">
        <v>2300377</v>
      </c>
      <c r="Q25" s="24" t="s">
        <v>655</v>
      </c>
      <c r="R25" s="24" t="str">
        <f t="shared" si="5"/>
        <v>Networked Attached Storage</v>
      </c>
      <c r="S25" s="56" t="str">
        <f t="shared" si="1"/>
        <v>Yes</v>
      </c>
      <c r="T25" s="56" t="str">
        <f ca="1">IF(ISNA(VLOOKUP(P25,ITK!$C$2:$C$959,1,FALSE)),"No","Yes")</f>
        <v>Yes</v>
      </c>
    </row>
    <row r="26" spans="1:20">
      <c r="A26" s="55"/>
      <c r="B26" s="55"/>
      <c r="C26" s="26" t="s">
        <v>2111</v>
      </c>
      <c r="D26" s="28">
        <v>2300800</v>
      </c>
      <c r="E26" s="26" t="str">
        <f t="shared" si="0"/>
        <v>Telescope</v>
      </c>
      <c r="F26" s="28">
        <v>2300830</v>
      </c>
      <c r="G26" s="26"/>
      <c r="O26" s="24" t="str">
        <f t="shared" si="4"/>
        <v>2302300</v>
      </c>
      <c r="P26" s="56">
        <v>2300378</v>
      </c>
      <c r="Q26" s="24" t="s">
        <v>656</v>
      </c>
      <c r="R26" s="24" t="str">
        <f t="shared" si="5"/>
        <v>Solid State Drives</v>
      </c>
      <c r="S26" s="56" t="str">
        <f t="shared" si="1"/>
        <v>Yes</v>
      </c>
      <c r="T26" s="56" t="str">
        <f ca="1">IF(ISNA(VLOOKUP(P26,ITK!$C$2:$C$959,1,FALSE)),"No","Yes")</f>
        <v>Yes</v>
      </c>
    </row>
    <row r="27" spans="1:20">
      <c r="A27" s="55"/>
      <c r="B27" s="55"/>
      <c r="C27" s="26" t="s">
        <v>2111</v>
      </c>
      <c r="D27" s="28">
        <v>2300800</v>
      </c>
      <c r="E27" s="26" t="str">
        <f t="shared" si="0"/>
        <v>Frames and Albums</v>
      </c>
      <c r="F27" s="28">
        <v>2300840</v>
      </c>
      <c r="G27" s="26"/>
      <c r="O27" s="24" t="str">
        <f t="shared" si="4"/>
        <v>2302300</v>
      </c>
      <c r="P27" s="56">
        <v>2300380</v>
      </c>
      <c r="Q27" s="24" t="s">
        <v>388</v>
      </c>
      <c r="R27" s="24" t="str">
        <f t="shared" si="5"/>
        <v>USB Drives</v>
      </c>
      <c r="S27" s="56" t="str">
        <f t="shared" si="1"/>
        <v>Yes</v>
      </c>
      <c r="T27" s="56" t="str">
        <f ca="1">IF(ISNA(VLOOKUP(P27,ITK!$C$2:$C$959,1,FALSE)),"No","Yes")</f>
        <v>Yes</v>
      </c>
    </row>
    <row r="28" spans="1:20">
      <c r="A28" s="55"/>
      <c r="B28" s="55"/>
      <c r="C28" s="26" t="s">
        <v>2111</v>
      </c>
      <c r="D28" s="28">
        <v>2300800</v>
      </c>
      <c r="E28" s="26" t="str">
        <f t="shared" si="0"/>
        <v>Camcorder Accessories</v>
      </c>
      <c r="F28" s="28">
        <v>2300871</v>
      </c>
      <c r="G28" s="26"/>
      <c r="O28" s="24" t="str">
        <f t="shared" si="4"/>
        <v>2302300</v>
      </c>
      <c r="P28" s="56">
        <v>2300389</v>
      </c>
      <c r="Q28" s="24" t="s">
        <v>657</v>
      </c>
      <c r="R28" s="24" t="str">
        <f t="shared" si="5"/>
        <v>Component Outlet</v>
      </c>
      <c r="S28" s="56" t="str">
        <f t="shared" si="1"/>
        <v>Yes</v>
      </c>
      <c r="T28" s="56" t="str">
        <f ca="1">IF(ISNA(VLOOKUP(P28,ITK!$C$2:$C$959,1,FALSE)),"No","Yes")</f>
        <v>No</v>
      </c>
    </row>
    <row r="29" spans="1:20">
      <c r="A29" s="55"/>
      <c r="B29" s="55"/>
      <c r="C29" s="26" t="s">
        <v>2111</v>
      </c>
      <c r="D29" s="28">
        <v>2300800</v>
      </c>
      <c r="E29" s="26" t="str">
        <f t="shared" si="0"/>
        <v>Accessories</v>
      </c>
      <c r="F29" s="28">
        <v>2300880</v>
      </c>
      <c r="G29" s="26"/>
      <c r="O29" s="24" t="str">
        <f t="shared" si="4"/>
        <v>2302300</v>
      </c>
      <c r="P29" s="56">
        <v>2300391</v>
      </c>
      <c r="Q29" s="24" t="s">
        <v>348</v>
      </c>
      <c r="R29" s="24" t="str">
        <f t="shared" si="5"/>
        <v>Processors</v>
      </c>
      <c r="S29" s="56" t="str">
        <f t="shared" si="1"/>
        <v>Yes</v>
      </c>
      <c r="T29" s="56" t="str">
        <f ca="1">IF(ISNA(VLOOKUP(P29,ITK!$C$2:$C$959,1,FALSE)),"No","Yes")</f>
        <v>Yes</v>
      </c>
    </row>
    <row r="30" spans="1:20">
      <c r="A30" s="55"/>
      <c r="B30" s="55"/>
      <c r="C30" s="26" t="s">
        <v>2111</v>
      </c>
      <c r="D30" s="28">
        <v>2300800</v>
      </c>
      <c r="E30" s="26" t="str">
        <f t="shared" si="0"/>
        <v>Film</v>
      </c>
      <c r="F30" s="28">
        <v>2300882</v>
      </c>
      <c r="G30" s="26"/>
      <c r="O30" s="24" t="str">
        <f t="shared" si="4"/>
        <v>2302300</v>
      </c>
      <c r="P30" s="56">
        <v>2300392</v>
      </c>
      <c r="Q30" s="24" t="s">
        <v>448</v>
      </c>
      <c r="R30" s="24" t="str">
        <f t="shared" si="5"/>
        <v>Motherboards</v>
      </c>
      <c r="S30" s="56" t="str">
        <f t="shared" si="1"/>
        <v>Yes</v>
      </c>
      <c r="T30" s="56" t="str">
        <f ca="1">IF(ISNA(VLOOKUP(P30,ITK!$C$2:$C$959,1,FALSE)),"No","Yes")</f>
        <v>Yes</v>
      </c>
    </row>
    <row r="31" spans="1:20">
      <c r="B31" s="55"/>
      <c r="C31" s="26" t="s">
        <v>2111</v>
      </c>
      <c r="D31" s="28">
        <v>2300800</v>
      </c>
      <c r="E31" s="26" t="str">
        <f t="shared" si="0"/>
        <v>Lenses and Filters</v>
      </c>
      <c r="F31" s="28">
        <v>2300884</v>
      </c>
      <c r="G31" s="26"/>
      <c r="O31" s="24" t="str">
        <f t="shared" si="4"/>
        <v>2302300</v>
      </c>
      <c r="P31" s="56">
        <v>2300393</v>
      </c>
      <c r="Q31" s="24" t="s">
        <v>334</v>
      </c>
      <c r="R31" s="24" t="str">
        <f t="shared" si="5"/>
        <v>Cases</v>
      </c>
      <c r="S31" s="56" t="str">
        <f t="shared" si="1"/>
        <v>Yes</v>
      </c>
      <c r="T31" s="56" t="str">
        <f ca="1">IF(ISNA(VLOOKUP(P31,ITK!$C$2:$C$959,1,FALSE)),"No","Yes")</f>
        <v>Yes</v>
      </c>
    </row>
    <row r="32" spans="1:20">
      <c r="B32" s="55"/>
      <c r="C32" s="26" t="s">
        <v>2111</v>
      </c>
      <c r="D32" s="28">
        <v>2300800</v>
      </c>
      <c r="E32" s="26" t="str">
        <f t="shared" si="0"/>
        <v>Bags and Cases</v>
      </c>
      <c r="F32" s="28">
        <v>2300886</v>
      </c>
      <c r="G32" s="26"/>
      <c r="O32" s="24" t="str">
        <f t="shared" si="4"/>
        <v>2302300</v>
      </c>
      <c r="P32" s="56">
        <v>2300394</v>
      </c>
      <c r="Q32" s="24" t="s">
        <v>1160</v>
      </c>
      <c r="R32" s="24" t="str">
        <f t="shared" si="5"/>
        <v>Power Supply</v>
      </c>
      <c r="S32" s="56" t="str">
        <f t="shared" si="1"/>
        <v>Yes</v>
      </c>
      <c r="T32" s="56" t="str">
        <f ca="1">IF(ISNA(VLOOKUP(P32,ITK!$C$2:$C$959,1,FALSE)),"No","Yes")</f>
        <v>Yes</v>
      </c>
    </row>
    <row r="33" spans="2:20">
      <c r="B33" s="55"/>
      <c r="C33" s="26" t="s">
        <v>2111</v>
      </c>
      <c r="D33" s="28">
        <v>2300800</v>
      </c>
      <c r="E33" s="26" t="str">
        <f t="shared" si="0"/>
        <v>Camera and Photo Outlet</v>
      </c>
      <c r="F33" s="28">
        <v>2300889</v>
      </c>
      <c r="G33" s="26"/>
      <c r="O33" s="24" t="str">
        <f t="shared" si="4"/>
        <v>2302300</v>
      </c>
      <c r="P33" s="56">
        <v>2300395</v>
      </c>
      <c r="Q33" s="24" t="s">
        <v>1122</v>
      </c>
      <c r="R33" s="24" t="str">
        <f t="shared" si="5"/>
        <v>Cooling</v>
      </c>
      <c r="S33" s="56" t="str">
        <f t="shared" si="1"/>
        <v>Yes</v>
      </c>
      <c r="T33" s="56" t="str">
        <f ca="1">IF(ISNA(VLOOKUP(P33,ITK!$C$2:$C$959,1,FALSE)),"No","Yes")</f>
        <v>Yes</v>
      </c>
    </row>
    <row r="34" spans="2:20">
      <c r="B34" s="55"/>
      <c r="C34" s="27" t="s">
        <v>2107</v>
      </c>
      <c r="D34" s="28">
        <v>2300300</v>
      </c>
      <c r="E34" s="26" t="str">
        <f t="shared" si="0"/>
        <v>Flash Memory</v>
      </c>
      <c r="F34" s="28">
        <v>2300310</v>
      </c>
      <c r="G34" s="26"/>
      <c r="O34" s="24" t="str">
        <f t="shared" si="4"/>
        <v>2302300</v>
      </c>
      <c r="P34" s="56">
        <v>2300399</v>
      </c>
      <c r="Q34" s="24" t="s">
        <v>1127</v>
      </c>
      <c r="R34" s="24" t="str">
        <f t="shared" si="5"/>
        <v>Components Other</v>
      </c>
      <c r="S34" s="56" t="str">
        <f t="shared" si="1"/>
        <v>Yes</v>
      </c>
      <c r="T34" s="56" t="str">
        <f ca="1">IF(ISNA(VLOOKUP(P34,ITK!$C$2:$C$959,1,FALSE)),"No","Yes")</f>
        <v>Yes</v>
      </c>
    </row>
    <row r="35" spans="2:20">
      <c r="B35" s="55"/>
      <c r="C35" s="27" t="s">
        <v>2107</v>
      </c>
      <c r="D35" s="28">
        <v>2300300</v>
      </c>
      <c r="E35" s="26" t="str">
        <f t="shared" ref="E35:E65" si="6">VLOOKUP(F35,$P$3:$R$135,3,FALSE)</f>
        <v>Graphics Cards</v>
      </c>
      <c r="F35" s="28">
        <v>2300315</v>
      </c>
      <c r="G35" s="26"/>
      <c r="O35" s="24" t="str">
        <f t="shared" si="4"/>
        <v>2302300</v>
      </c>
      <c r="P35" s="56">
        <v>2300410</v>
      </c>
      <c r="Q35" s="24" t="s">
        <v>460</v>
      </c>
      <c r="R35" s="24" t="str">
        <f t="shared" si="5"/>
        <v>Modems</v>
      </c>
      <c r="S35" s="56" t="str">
        <f t="shared" si="1"/>
        <v>Yes</v>
      </c>
      <c r="T35" s="56" t="str">
        <f ca="1">IF(ISNA(VLOOKUP(P35,ITK!$C$2:$C$959,1,FALSE)),"No","Yes")</f>
        <v>Yes</v>
      </c>
    </row>
    <row r="36" spans="2:20">
      <c r="B36" s="55"/>
      <c r="C36" s="27" t="s">
        <v>2107</v>
      </c>
      <c r="D36" s="28">
        <v>2300300</v>
      </c>
      <c r="E36" s="26" t="str">
        <f t="shared" si="6"/>
        <v>TV Tuners &amp; Video Capture</v>
      </c>
      <c r="F36" s="28">
        <v>2300316</v>
      </c>
      <c r="G36" s="26"/>
      <c r="O36" s="24" t="str">
        <f t="shared" si="4"/>
        <v>2302300</v>
      </c>
      <c r="P36" s="56">
        <v>2300415</v>
      </c>
      <c r="Q36" s="24" t="s">
        <v>658</v>
      </c>
      <c r="R36" s="24" t="str">
        <f t="shared" si="5"/>
        <v>Network Interface Cards</v>
      </c>
      <c r="S36" s="56" t="str">
        <f t="shared" si="1"/>
        <v>Yes</v>
      </c>
      <c r="T36" s="56" t="str">
        <f ca="1">IF(ISNA(VLOOKUP(P36,ITK!$C$2:$C$959,1,FALSE)),"No","Yes")</f>
        <v>Yes</v>
      </c>
    </row>
    <row r="37" spans="2:20">
      <c r="B37" s="55"/>
      <c r="C37" s="27" t="s">
        <v>2107</v>
      </c>
      <c r="D37" s="28">
        <v>2300300</v>
      </c>
      <c r="E37" s="26" t="str">
        <f t="shared" si="6"/>
        <v>Sound Cards</v>
      </c>
      <c r="F37" s="28">
        <v>2300317</v>
      </c>
      <c r="G37" s="26"/>
      <c r="O37" s="24" t="str">
        <f t="shared" si="4"/>
        <v>2302300</v>
      </c>
      <c r="P37" s="56">
        <v>2300420</v>
      </c>
      <c r="Q37" s="24" t="s">
        <v>396</v>
      </c>
      <c r="R37" s="24" t="str">
        <f t="shared" si="5"/>
        <v>I/O Controllers</v>
      </c>
      <c r="S37" s="56" t="str">
        <f t="shared" si="1"/>
        <v>Yes</v>
      </c>
      <c r="T37" s="56" t="str">
        <f ca="1">IF(ISNA(VLOOKUP(P37,ITK!$C$2:$C$959,1,FALSE)),"No","Yes")</f>
        <v>Yes</v>
      </c>
    </row>
    <row r="38" spans="2:20">
      <c r="B38" s="55"/>
      <c r="C38" s="27" t="s">
        <v>2107</v>
      </c>
      <c r="D38" s="28">
        <v>2300300</v>
      </c>
      <c r="E38" s="26" t="str">
        <f t="shared" si="6"/>
        <v>PC Memory</v>
      </c>
      <c r="F38" s="28">
        <v>2300345</v>
      </c>
      <c r="G38" s="26"/>
      <c r="O38" s="24" t="str">
        <f t="shared" si="4"/>
        <v>2302300</v>
      </c>
      <c r="P38" s="56">
        <v>2300425</v>
      </c>
      <c r="Q38" s="24" t="s">
        <v>340</v>
      </c>
      <c r="R38" s="24" t="str">
        <f t="shared" si="5"/>
        <v>Speakers</v>
      </c>
      <c r="S38" s="56" t="str">
        <f t="shared" si="1"/>
        <v>Yes</v>
      </c>
      <c r="T38" s="56" t="str">
        <f ca="1">IF(ISNA(VLOOKUP(P38,ITK!$C$2:$C$959,1,FALSE)),"No","Yes")</f>
        <v>Yes</v>
      </c>
    </row>
    <row r="39" spans="2:20">
      <c r="B39" s="55"/>
      <c r="C39" s="27" t="s">
        <v>2107</v>
      </c>
      <c r="D39" s="28">
        <v>2300300</v>
      </c>
      <c r="E39" s="26" t="str">
        <f t="shared" si="6"/>
        <v>Optical Drives</v>
      </c>
      <c r="F39" s="28">
        <v>2300365</v>
      </c>
      <c r="G39" s="26"/>
      <c r="O39" s="24" t="str">
        <f t="shared" si="4"/>
        <v>2302300</v>
      </c>
      <c r="P39" s="56">
        <v>2300435</v>
      </c>
      <c r="Q39" s="24" t="s">
        <v>495</v>
      </c>
      <c r="R39" s="24" t="str">
        <f t="shared" si="5"/>
        <v>Video Conferencing</v>
      </c>
      <c r="S39" s="56" t="str">
        <f t="shared" si="1"/>
        <v>Yes</v>
      </c>
      <c r="T39" s="56" t="str">
        <f ca="1">IF(ISNA(VLOOKUP(P39,ITK!$C$2:$C$959,1,FALSE)),"No","Yes")</f>
        <v>Yes</v>
      </c>
    </row>
    <row r="40" spans="2:20">
      <c r="B40" s="55"/>
      <c r="C40" s="27" t="s">
        <v>2107</v>
      </c>
      <c r="D40" s="28">
        <v>2300300</v>
      </c>
      <c r="E40" s="26" t="str">
        <f t="shared" si="6"/>
        <v>Hard Drives</v>
      </c>
      <c r="F40" s="28">
        <v>2300375</v>
      </c>
      <c r="G40" s="26"/>
      <c r="O40" s="24" t="str">
        <f t="shared" si="4"/>
        <v>2302300</v>
      </c>
      <c r="P40" s="56">
        <v>2300445</v>
      </c>
      <c r="Q40" s="24" t="s">
        <v>659</v>
      </c>
      <c r="R40" s="24" t="str">
        <f t="shared" si="5"/>
        <v>Gamepads/Joypads</v>
      </c>
      <c r="S40" s="56" t="str">
        <f t="shared" si="1"/>
        <v>Yes</v>
      </c>
      <c r="T40" s="56" t="str">
        <f ca="1">IF(ISNA(VLOOKUP(P40,ITK!$C$2:$C$959,1,FALSE)),"No","Yes")</f>
        <v>Yes</v>
      </c>
    </row>
    <row r="41" spans="2:20">
      <c r="B41" s="55"/>
      <c r="C41" s="27" t="s">
        <v>2107</v>
      </c>
      <c r="D41" s="28">
        <v>2300300</v>
      </c>
      <c r="E41" s="26" t="str">
        <f t="shared" si="6"/>
        <v>Bare/OEM Drives</v>
      </c>
      <c r="F41" s="28">
        <v>2300376</v>
      </c>
      <c r="G41" s="26"/>
      <c r="O41" s="24" t="str">
        <f t="shared" si="4"/>
        <v>2302300</v>
      </c>
      <c r="P41" s="56">
        <v>2300455</v>
      </c>
      <c r="Q41" s="24" t="s">
        <v>421</v>
      </c>
      <c r="R41" s="24" t="str">
        <f t="shared" si="5"/>
        <v>Keyboards</v>
      </c>
      <c r="S41" s="56" t="str">
        <f t="shared" si="1"/>
        <v>Yes</v>
      </c>
      <c r="T41" s="56" t="str">
        <f ca="1">IF(ISNA(VLOOKUP(P41,ITK!$C$2:$C$959,1,FALSE)),"No","Yes")</f>
        <v>Yes</v>
      </c>
    </row>
    <row r="42" spans="2:20">
      <c r="B42" s="55"/>
      <c r="C42" s="26" t="s">
        <v>2107</v>
      </c>
      <c r="D42" s="28">
        <v>2300300</v>
      </c>
      <c r="E42" s="26" t="str">
        <f t="shared" si="6"/>
        <v>Networked Attached Storage</v>
      </c>
      <c r="F42" s="28">
        <v>2300377</v>
      </c>
      <c r="G42" s="26"/>
      <c r="O42" s="24" t="str">
        <f t="shared" si="4"/>
        <v>2302300</v>
      </c>
      <c r="P42" s="56">
        <v>2300460</v>
      </c>
      <c r="Q42" s="24" t="s">
        <v>423</v>
      </c>
      <c r="R42" s="24" t="str">
        <f t="shared" si="5"/>
        <v>Mice</v>
      </c>
      <c r="S42" s="56" t="str">
        <f t="shared" si="1"/>
        <v>Yes</v>
      </c>
      <c r="T42" s="56" t="str">
        <f ca="1">IF(ISNA(VLOOKUP(P42,ITK!$C$2:$C$959,1,FALSE)),"No","Yes")</f>
        <v>Yes</v>
      </c>
    </row>
    <row r="43" spans="2:20">
      <c r="B43" s="55"/>
      <c r="C43" s="26" t="s">
        <v>2107</v>
      </c>
      <c r="D43" s="28">
        <v>2300300</v>
      </c>
      <c r="E43" s="26" t="str">
        <f t="shared" si="6"/>
        <v>Solid State Drives</v>
      </c>
      <c r="F43" s="28">
        <v>2300378</v>
      </c>
      <c r="G43" s="26"/>
      <c r="O43" s="24" t="str">
        <f t="shared" si="4"/>
        <v>2302300</v>
      </c>
      <c r="P43" s="56">
        <v>2300465</v>
      </c>
      <c r="Q43" s="24" t="s">
        <v>1132</v>
      </c>
      <c r="R43" s="24" t="str">
        <f t="shared" si="5"/>
        <v>Other Input Devices</v>
      </c>
      <c r="S43" s="56" t="str">
        <f t="shared" si="1"/>
        <v>Yes</v>
      </c>
      <c r="T43" s="56" t="str">
        <f ca="1">IF(ISNA(VLOOKUP(P43,ITK!$C$2:$C$959,1,FALSE)),"No","Yes")</f>
        <v>Yes</v>
      </c>
    </row>
    <row r="44" spans="2:20">
      <c r="B44" s="55"/>
      <c r="C44" s="27" t="s">
        <v>2107</v>
      </c>
      <c r="D44" s="28">
        <v>2300300</v>
      </c>
      <c r="E44" s="26" t="str">
        <f t="shared" si="6"/>
        <v>USB Drives</v>
      </c>
      <c r="F44" s="28">
        <v>2300380</v>
      </c>
      <c r="G44" s="26"/>
      <c r="O44" s="24" t="str">
        <f t="shared" si="4"/>
        <v>2302300</v>
      </c>
      <c r="P44" s="56">
        <v>2300470</v>
      </c>
      <c r="Q44" s="24" t="s">
        <v>439</v>
      </c>
      <c r="R44" s="24" t="str">
        <f t="shared" si="5"/>
        <v>Projectors</v>
      </c>
      <c r="S44" s="56" t="str">
        <f t="shared" si="1"/>
        <v>Yes</v>
      </c>
      <c r="T44" s="56" t="str">
        <f ca="1">IF(ISNA(VLOOKUP(P44,ITK!$C$2:$C$959,1,FALSE)),"No","Yes")</f>
        <v>Yes</v>
      </c>
    </row>
    <row r="45" spans="2:20">
      <c r="B45" s="55"/>
      <c r="C45" s="26" t="s">
        <v>2107</v>
      </c>
      <c r="D45" s="28">
        <v>2300300</v>
      </c>
      <c r="E45" s="26" t="str">
        <f t="shared" si="6"/>
        <v>Component Outlet</v>
      </c>
      <c r="F45" s="28">
        <v>2300389</v>
      </c>
      <c r="G45" s="26"/>
      <c r="O45" s="24" t="str">
        <f t="shared" si="4"/>
        <v>2302300</v>
      </c>
      <c r="P45" s="56">
        <v>2300480</v>
      </c>
      <c r="Q45" s="24" t="s">
        <v>660</v>
      </c>
      <c r="R45" s="24" t="str">
        <f t="shared" si="5"/>
        <v>Tablets</v>
      </c>
      <c r="S45" s="56" t="str">
        <f t="shared" si="1"/>
        <v>Yes</v>
      </c>
      <c r="T45" s="56" t="str">
        <f ca="1">IF(ISNA(VLOOKUP(P45,ITK!$C$2:$C$959,1,FALSE)),"No","Yes")</f>
        <v>Yes</v>
      </c>
    </row>
    <row r="46" spans="2:20">
      <c r="B46" s="55"/>
      <c r="C46" s="27" t="s">
        <v>2107</v>
      </c>
      <c r="D46" s="28">
        <v>2300300</v>
      </c>
      <c r="E46" s="26" t="str">
        <f t="shared" si="6"/>
        <v>Processors</v>
      </c>
      <c r="F46" s="28">
        <v>2300391</v>
      </c>
      <c r="G46" s="27"/>
      <c r="O46" s="24" t="str">
        <f t="shared" si="4"/>
        <v>2302300</v>
      </c>
      <c r="P46" s="56">
        <v>2300482</v>
      </c>
      <c r="Q46" s="24" t="s">
        <v>475</v>
      </c>
      <c r="R46" s="24" t="str">
        <f t="shared" si="5"/>
        <v>Cables, Switches, Power</v>
      </c>
      <c r="S46" s="56" t="str">
        <f t="shared" si="1"/>
        <v>Yes</v>
      </c>
      <c r="T46" s="56" t="str">
        <f ca="1">IF(ISNA(VLOOKUP(P46,ITK!$C$2:$C$959,1,FALSE)),"No","Yes")</f>
        <v>Yes</v>
      </c>
    </row>
    <row r="47" spans="2:20">
      <c r="B47" s="55"/>
      <c r="C47" s="26" t="s">
        <v>2107</v>
      </c>
      <c r="D47" s="28">
        <v>2300300</v>
      </c>
      <c r="E47" s="26" t="str">
        <f t="shared" si="6"/>
        <v>Motherboards</v>
      </c>
      <c r="F47" s="28">
        <v>2300392</v>
      </c>
      <c r="G47" s="27"/>
      <c r="O47" s="24" t="str">
        <f t="shared" si="4"/>
        <v>2302300</v>
      </c>
      <c r="P47" s="56">
        <v>2300489</v>
      </c>
      <c r="Q47" s="24" t="s">
        <v>876</v>
      </c>
      <c r="R47" s="24" t="str">
        <f t="shared" si="5"/>
        <v>Network Devices</v>
      </c>
      <c r="S47" s="56" t="str">
        <f t="shared" si="1"/>
        <v>Yes</v>
      </c>
      <c r="T47" s="56" t="str">
        <f ca="1">IF(ISNA(VLOOKUP(P47,ITK!$C$2:$C$959,1,FALSE)),"No","Yes")</f>
        <v>Yes</v>
      </c>
    </row>
    <row r="48" spans="2:20">
      <c r="B48" s="55"/>
      <c r="C48" s="27" t="s">
        <v>2107</v>
      </c>
      <c r="D48" s="28">
        <v>2300300</v>
      </c>
      <c r="E48" s="26" t="str">
        <f t="shared" si="6"/>
        <v>Cases</v>
      </c>
      <c r="F48" s="28">
        <v>2300393</v>
      </c>
      <c r="G48" s="27"/>
      <c r="O48" s="24" t="str">
        <f t="shared" si="4"/>
        <v>2302300</v>
      </c>
      <c r="P48" s="56">
        <v>2300499</v>
      </c>
      <c r="Q48" s="24" t="s">
        <v>1113</v>
      </c>
      <c r="R48" s="24" t="str">
        <f t="shared" si="5"/>
        <v>Computer Peripheral Other</v>
      </c>
      <c r="S48" s="56" t="str">
        <f t="shared" si="1"/>
        <v>Yes</v>
      </c>
      <c r="T48" s="56" t="str">
        <f ca="1">IF(ISNA(VLOOKUP(P48,ITK!$C$2:$C$959,1,FALSE)),"No","Yes")</f>
        <v>Yes</v>
      </c>
    </row>
    <row r="49" spans="2:20">
      <c r="B49" s="55"/>
      <c r="C49" s="26" t="s">
        <v>2107</v>
      </c>
      <c r="D49" s="28">
        <v>2300300</v>
      </c>
      <c r="E49" s="26" t="str">
        <f t="shared" si="6"/>
        <v>Power Supply</v>
      </c>
      <c r="F49" s="28">
        <v>2300394</v>
      </c>
      <c r="G49" s="27"/>
      <c r="O49" s="24" t="str">
        <f t="shared" si="4"/>
        <v>2302300</v>
      </c>
      <c r="P49" s="56">
        <v>2300510</v>
      </c>
      <c r="Q49" s="24" t="s">
        <v>967</v>
      </c>
      <c r="R49" s="24" t="str">
        <f t="shared" si="5"/>
        <v>VCR</v>
      </c>
      <c r="S49" s="56" t="str">
        <f t="shared" si="1"/>
        <v>Yes</v>
      </c>
      <c r="T49" s="56" t="str">
        <f ca="1">IF(ISNA(VLOOKUP(P49,ITK!$C$2:$C$959,1,FALSE)),"No","Yes")</f>
        <v>Yes</v>
      </c>
    </row>
    <row r="50" spans="2:20">
      <c r="B50" s="55"/>
      <c r="C50" s="27" t="s">
        <v>2107</v>
      </c>
      <c r="D50" s="28">
        <v>2300300</v>
      </c>
      <c r="E50" s="26" t="str">
        <f t="shared" si="6"/>
        <v>Cooling</v>
      </c>
      <c r="F50" s="28">
        <v>2300395</v>
      </c>
      <c r="G50" s="27"/>
      <c r="O50" s="24" t="str">
        <f t="shared" si="4"/>
        <v>2302300</v>
      </c>
      <c r="P50" s="56">
        <v>2300515</v>
      </c>
      <c r="Q50" s="24" t="s">
        <v>1268</v>
      </c>
      <c r="R50" s="24" t="str">
        <f t="shared" si="5"/>
        <v>DVD Players</v>
      </c>
      <c r="S50" s="56" t="str">
        <f t="shared" si="1"/>
        <v>Yes</v>
      </c>
      <c r="T50" s="56" t="str">
        <f ca="1">IF(ISNA(VLOOKUP(P50,ITK!$C$2:$C$959,1,FALSE)),"No","Yes")</f>
        <v>Yes</v>
      </c>
    </row>
    <row r="51" spans="2:20">
      <c r="B51" s="55"/>
      <c r="C51" s="27" t="s">
        <v>2107</v>
      </c>
      <c r="D51" s="28">
        <v>2300300</v>
      </c>
      <c r="E51" s="26" t="str">
        <f t="shared" si="6"/>
        <v>Components Other</v>
      </c>
      <c r="F51" s="28">
        <v>2300399</v>
      </c>
      <c r="G51" s="27"/>
      <c r="O51" s="24" t="str">
        <f t="shared" si="4"/>
        <v>2302300</v>
      </c>
      <c r="P51" s="56">
        <v>2300516</v>
      </c>
      <c r="Q51" s="24" t="s">
        <v>661</v>
      </c>
      <c r="R51" s="24" t="str">
        <f t="shared" si="5"/>
        <v>Portable DVD Players</v>
      </c>
      <c r="S51" s="56" t="str">
        <f t="shared" si="1"/>
        <v>Yes</v>
      </c>
      <c r="T51" s="56" t="str">
        <f ca="1">IF(ISNA(VLOOKUP(P51,ITK!$C$2:$C$959,1,FALSE)),"No","Yes")</f>
        <v>Yes</v>
      </c>
    </row>
    <row r="52" spans="2:20">
      <c r="B52" s="55"/>
      <c r="C52" s="27" t="s">
        <v>2108</v>
      </c>
      <c r="D52" s="28">
        <v>2300400</v>
      </c>
      <c r="E52" s="26" t="str">
        <f t="shared" si="6"/>
        <v>Modems</v>
      </c>
      <c r="F52" s="28">
        <v>2300410</v>
      </c>
      <c r="G52" s="26"/>
      <c r="O52" s="24" t="str">
        <f t="shared" si="4"/>
        <v>2302300</v>
      </c>
      <c r="P52" s="56">
        <v>2300517</v>
      </c>
      <c r="Q52" s="24" t="s">
        <v>662</v>
      </c>
      <c r="R52" s="24" t="str">
        <f t="shared" si="5"/>
        <v>Next Gen/Blu-Ray Players</v>
      </c>
      <c r="S52" s="56" t="str">
        <f t="shared" si="1"/>
        <v>Yes</v>
      </c>
      <c r="T52" s="56" t="str">
        <f ca="1">IF(ISNA(VLOOKUP(P52,ITK!$C$2:$C$959,1,FALSE)),"No","Yes")</f>
        <v>Yes</v>
      </c>
    </row>
    <row r="53" spans="2:20">
      <c r="B53" s="55"/>
      <c r="C53" s="26" t="s">
        <v>2108</v>
      </c>
      <c r="D53" s="28">
        <v>2300400</v>
      </c>
      <c r="E53" s="26" t="str">
        <f t="shared" si="6"/>
        <v>Network Interface Cards</v>
      </c>
      <c r="F53" s="28">
        <v>2300415</v>
      </c>
      <c r="G53" s="26"/>
      <c r="O53" s="24" t="str">
        <f t="shared" si="4"/>
        <v>2302300</v>
      </c>
      <c r="P53" s="56">
        <v>2300520</v>
      </c>
      <c r="Q53" s="24" t="s">
        <v>281</v>
      </c>
      <c r="R53" s="24" t="str">
        <f t="shared" si="5"/>
        <v>TV Combo</v>
      </c>
      <c r="S53" s="56" t="str">
        <f t="shared" si="1"/>
        <v>Yes</v>
      </c>
      <c r="T53" s="56" t="str">
        <f ca="1">IF(ISNA(VLOOKUP(P53,ITK!$C$2:$C$959,1,FALSE)),"No","Yes")</f>
        <v>Yes</v>
      </c>
    </row>
    <row r="54" spans="2:20">
      <c r="B54" s="55"/>
      <c r="C54" s="26" t="s">
        <v>2108</v>
      </c>
      <c r="D54" s="28">
        <v>2300400</v>
      </c>
      <c r="E54" s="26" t="str">
        <f t="shared" si="6"/>
        <v>I/O Controllers</v>
      </c>
      <c r="F54" s="28">
        <v>2300420</v>
      </c>
      <c r="G54" s="26"/>
      <c r="O54" s="24" t="str">
        <f t="shared" si="4"/>
        <v>2302300</v>
      </c>
      <c r="P54" s="56">
        <v>2300530</v>
      </c>
      <c r="Q54" s="24" t="s">
        <v>963</v>
      </c>
      <c r="R54" s="24" t="str">
        <f t="shared" si="5"/>
        <v>Plasma TVs</v>
      </c>
      <c r="S54" s="56" t="str">
        <f t="shared" si="1"/>
        <v>Yes</v>
      </c>
      <c r="T54" s="56" t="str">
        <f ca="1">IF(ISNA(VLOOKUP(P54,ITK!$C$2:$C$959,1,FALSE)),"No","Yes")</f>
        <v>Yes</v>
      </c>
    </row>
    <row r="55" spans="2:20">
      <c r="B55" s="55"/>
      <c r="C55" s="27" t="s">
        <v>2108</v>
      </c>
      <c r="D55" s="28">
        <v>2300400</v>
      </c>
      <c r="E55" s="26" t="str">
        <f t="shared" si="6"/>
        <v>Speakers</v>
      </c>
      <c r="F55" s="28">
        <v>2300425</v>
      </c>
      <c r="G55" s="27"/>
      <c r="O55" s="24" t="str">
        <f t="shared" si="4"/>
        <v>2302300</v>
      </c>
      <c r="P55" s="56">
        <v>2300540</v>
      </c>
      <c r="Q55" s="24" t="s">
        <v>663</v>
      </c>
      <c r="R55" s="24" t="str">
        <f t="shared" si="5"/>
        <v>LCD TVs</v>
      </c>
      <c r="S55" s="56" t="str">
        <f t="shared" si="1"/>
        <v>Yes</v>
      </c>
      <c r="T55" s="56" t="str">
        <f ca="1">IF(ISNA(VLOOKUP(P55,ITK!$C$2:$C$959,1,FALSE)),"No","Yes")</f>
        <v>Yes</v>
      </c>
    </row>
    <row r="56" spans="2:20">
      <c r="B56" s="55"/>
      <c r="C56" s="27" t="s">
        <v>2108</v>
      </c>
      <c r="D56" s="28">
        <v>2300400</v>
      </c>
      <c r="E56" s="26" t="str">
        <f t="shared" si="6"/>
        <v>Video Conferencing</v>
      </c>
      <c r="F56" s="28">
        <v>2300435</v>
      </c>
      <c r="G56" s="27"/>
      <c r="O56" s="24" t="str">
        <f t="shared" si="4"/>
        <v>2302300</v>
      </c>
      <c r="P56" s="56">
        <v>2300543</v>
      </c>
      <c r="Q56" s="24" t="s">
        <v>664</v>
      </c>
      <c r="R56" s="24" t="str">
        <f t="shared" si="5"/>
        <v>Projection Televisions</v>
      </c>
      <c r="S56" s="56" t="str">
        <f t="shared" si="1"/>
        <v>Yes</v>
      </c>
      <c r="T56" s="56" t="str">
        <f ca="1">IF(ISNA(VLOOKUP(P56,ITK!$C$2:$C$959,1,FALSE)),"No","Yes")</f>
        <v>Yes</v>
      </c>
    </row>
    <row r="57" spans="2:20">
      <c r="B57" s="55"/>
      <c r="C57" s="27" t="s">
        <v>2108</v>
      </c>
      <c r="D57" s="28">
        <v>2300400</v>
      </c>
      <c r="E57" s="26" t="str">
        <f t="shared" si="6"/>
        <v>Gamepads/Joypads</v>
      </c>
      <c r="F57" s="28">
        <v>2300445</v>
      </c>
      <c r="G57" s="27"/>
      <c r="O57" s="24" t="str">
        <f t="shared" si="4"/>
        <v>2302300</v>
      </c>
      <c r="P57" s="56">
        <v>2300544</v>
      </c>
      <c r="Q57" s="24" t="s">
        <v>665</v>
      </c>
      <c r="R57" s="24" t="str">
        <f t="shared" si="5"/>
        <v>Home Theater Projectors</v>
      </c>
      <c r="S57" s="56" t="str">
        <f t="shared" si="1"/>
        <v>Yes</v>
      </c>
      <c r="T57" s="56" t="str">
        <f ca="1">IF(ISNA(VLOOKUP(P57,ITK!$C$2:$C$959,1,FALSE)),"No","Yes")</f>
        <v>Yes</v>
      </c>
    </row>
    <row r="58" spans="2:20">
      <c r="B58" s="55"/>
      <c r="C58" s="26" t="s">
        <v>2108</v>
      </c>
      <c r="D58" s="28">
        <v>2300400</v>
      </c>
      <c r="E58" s="26" t="str">
        <f t="shared" si="6"/>
        <v>Keyboards</v>
      </c>
      <c r="F58" s="28">
        <v>2300455</v>
      </c>
      <c r="G58" s="27"/>
      <c r="O58" s="24" t="str">
        <f t="shared" si="4"/>
        <v>2302300</v>
      </c>
      <c r="P58" s="56">
        <v>2300545</v>
      </c>
      <c r="Q58" s="24" t="s">
        <v>666</v>
      </c>
      <c r="R58" s="24" t="str">
        <f t="shared" si="5"/>
        <v>CRT Televisions</v>
      </c>
      <c r="S58" s="56" t="str">
        <f t="shared" si="1"/>
        <v>Yes</v>
      </c>
      <c r="T58" s="56" t="str">
        <f ca="1">IF(ISNA(VLOOKUP(P58,ITK!$C$2:$C$959,1,FALSE)),"No","Yes")</f>
        <v>Yes</v>
      </c>
    </row>
    <row r="59" spans="2:20">
      <c r="B59" s="55"/>
      <c r="C59" s="27" t="s">
        <v>2108</v>
      </c>
      <c r="D59" s="28">
        <v>2300400</v>
      </c>
      <c r="E59" s="26" t="str">
        <f t="shared" si="6"/>
        <v>Mice</v>
      </c>
      <c r="F59" s="28">
        <v>2300460</v>
      </c>
      <c r="G59" s="27"/>
      <c r="O59" s="24" t="str">
        <f t="shared" si="4"/>
        <v>2302300</v>
      </c>
      <c r="P59" s="56">
        <v>2300550</v>
      </c>
      <c r="Q59" s="24" t="s">
        <v>252</v>
      </c>
      <c r="R59" s="24" t="str">
        <f t="shared" si="5"/>
        <v>TV Tuners and Receivers</v>
      </c>
      <c r="S59" s="56" t="str">
        <f t="shared" si="1"/>
        <v>Yes</v>
      </c>
      <c r="T59" s="56" t="str">
        <f ca="1">IF(ISNA(VLOOKUP(P59,ITK!$C$2:$C$959,1,FALSE)),"No","Yes")</f>
        <v>Yes</v>
      </c>
    </row>
    <row r="60" spans="2:20">
      <c r="B60" s="55"/>
      <c r="C60" s="27" t="s">
        <v>2108</v>
      </c>
      <c r="D60" s="28">
        <v>2300400</v>
      </c>
      <c r="E60" s="26" t="str">
        <f t="shared" si="6"/>
        <v>Other Input Devices</v>
      </c>
      <c r="F60" s="28">
        <v>2300465</v>
      </c>
      <c r="G60" s="27"/>
      <c r="O60" s="24" t="str">
        <f t="shared" si="4"/>
        <v>2302300</v>
      </c>
      <c r="P60" s="56">
        <v>2300556</v>
      </c>
      <c r="Q60" s="24" t="s">
        <v>667</v>
      </c>
      <c r="R60" s="24" t="str">
        <f t="shared" si="5"/>
        <v>Digital Video Recorders</v>
      </c>
      <c r="S60" s="56" t="str">
        <f t="shared" si="1"/>
        <v>Yes</v>
      </c>
      <c r="T60" s="56" t="str">
        <f ca="1">IF(ISNA(VLOOKUP(P60,ITK!$C$2:$C$959,1,FALSE)),"No","Yes")</f>
        <v>Yes</v>
      </c>
    </row>
    <row r="61" spans="2:20">
      <c r="B61" s="55"/>
      <c r="C61" s="26" t="s">
        <v>2108</v>
      </c>
      <c r="D61" s="28">
        <v>2300400</v>
      </c>
      <c r="E61" s="26" t="str">
        <f t="shared" si="6"/>
        <v>Projectors</v>
      </c>
      <c r="F61" s="28">
        <v>2300470</v>
      </c>
      <c r="G61" s="27"/>
      <c r="O61" s="24" t="str">
        <f t="shared" si="4"/>
        <v>2302300</v>
      </c>
      <c r="P61" s="56">
        <v>2300597</v>
      </c>
      <c r="Q61" s="24" t="s">
        <v>668</v>
      </c>
      <c r="R61" s="24" t="str">
        <f t="shared" si="5"/>
        <v>DIRECTV Leased Hardware</v>
      </c>
      <c r="S61" s="56" t="str">
        <f t="shared" si="1"/>
        <v>Yes</v>
      </c>
      <c r="T61" s="56" t="str">
        <f ca="1">IF(ISNA(VLOOKUP(P61,ITK!$C$2:$C$959,1,FALSE)),"No","Yes")</f>
        <v>Yes</v>
      </c>
    </row>
    <row r="62" spans="2:20">
      <c r="B62" s="55"/>
      <c r="C62" s="26" t="s">
        <v>2108</v>
      </c>
      <c r="D62" s="28">
        <v>2300400</v>
      </c>
      <c r="E62" s="26" t="str">
        <f t="shared" si="6"/>
        <v>Tablets</v>
      </c>
      <c r="F62" s="28">
        <v>2300480</v>
      </c>
      <c r="G62" s="27"/>
      <c r="O62" s="24" t="str">
        <f t="shared" si="4"/>
        <v>2302300</v>
      </c>
      <c r="P62" s="56">
        <v>2300599</v>
      </c>
      <c r="Q62" s="24" t="s">
        <v>969</v>
      </c>
      <c r="R62" s="24" t="str">
        <f t="shared" si="5"/>
        <v>Other</v>
      </c>
      <c r="S62" s="56" t="str">
        <f t="shared" si="1"/>
        <v>Yes</v>
      </c>
      <c r="T62" s="56" t="str">
        <f ca="1">IF(ISNA(VLOOKUP(P62,ITK!$C$2:$C$959,1,FALSE)),"No","Yes")</f>
        <v>Yes</v>
      </c>
    </row>
    <row r="63" spans="2:20">
      <c r="B63" s="55"/>
      <c r="C63" s="26" t="s">
        <v>2108</v>
      </c>
      <c r="D63" s="28">
        <v>2300400</v>
      </c>
      <c r="E63" s="26" t="str">
        <f t="shared" si="6"/>
        <v>Cables, Switches, Power</v>
      </c>
      <c r="F63" s="28">
        <v>2300482</v>
      </c>
      <c r="G63" s="27"/>
      <c r="O63" s="24" t="str">
        <f t="shared" si="4"/>
        <v>2302300</v>
      </c>
      <c r="P63" s="56">
        <v>2300620</v>
      </c>
      <c r="Q63" s="24" t="s">
        <v>669</v>
      </c>
      <c r="R63" s="24" t="str">
        <f t="shared" si="5"/>
        <v>Radios</v>
      </c>
      <c r="S63" s="56" t="str">
        <f t="shared" si="1"/>
        <v>Yes</v>
      </c>
      <c r="T63" s="56" t="str">
        <f ca="1">IF(ISNA(VLOOKUP(P63,ITK!$C$2:$C$959,1,FALSE)),"No","Yes")</f>
        <v>Yes</v>
      </c>
    </row>
    <row r="64" spans="2:20">
      <c r="B64" s="55"/>
      <c r="C64" s="26" t="s">
        <v>2108</v>
      </c>
      <c r="D64" s="28">
        <v>2300400</v>
      </c>
      <c r="E64" s="26" t="str">
        <f t="shared" si="6"/>
        <v>Network Devices</v>
      </c>
      <c r="F64" s="28">
        <v>2300489</v>
      </c>
      <c r="G64" s="27"/>
      <c r="O64" s="24" t="str">
        <f t="shared" si="4"/>
        <v>2302300</v>
      </c>
      <c r="P64" s="56">
        <v>2300625</v>
      </c>
      <c r="Q64" s="24" t="s">
        <v>1281</v>
      </c>
      <c r="R64" s="24" t="str">
        <f t="shared" si="5"/>
        <v>Home Theater in a Box</v>
      </c>
      <c r="S64" s="56" t="str">
        <f t="shared" si="1"/>
        <v>Yes</v>
      </c>
      <c r="T64" s="56" t="str">
        <f ca="1">IF(ISNA(VLOOKUP(P64,ITK!$C$2:$C$959,1,FALSE)),"No","Yes")</f>
        <v>Yes</v>
      </c>
    </row>
    <row r="65" spans="2:20">
      <c r="B65" s="55"/>
      <c r="C65" s="27" t="s">
        <v>2108</v>
      </c>
      <c r="D65" s="28">
        <v>2300400</v>
      </c>
      <c r="E65" s="26" t="str">
        <f t="shared" si="6"/>
        <v>Computer Peripheral Other</v>
      </c>
      <c r="F65" s="28">
        <v>2300499</v>
      </c>
      <c r="G65" s="27"/>
      <c r="O65" s="24" t="str">
        <f t="shared" si="4"/>
        <v>2302300</v>
      </c>
      <c r="P65" s="56">
        <v>2300627</v>
      </c>
      <c r="Q65" s="24" t="s">
        <v>1199</v>
      </c>
      <c r="R65" s="24" t="str">
        <f t="shared" si="5"/>
        <v>Shelf Systems</v>
      </c>
      <c r="S65" s="56" t="str">
        <f t="shared" si="1"/>
        <v>Yes</v>
      </c>
      <c r="T65" s="56" t="str">
        <f ca="1">IF(ISNA(VLOOKUP(P65,ITK!$C$2:$C$959,1,FALSE)),"No","Yes")</f>
        <v>Yes</v>
      </c>
    </row>
    <row r="66" spans="2:20">
      <c r="B66" s="55"/>
      <c r="C66" s="27" t="s">
        <v>2117</v>
      </c>
      <c r="D66" s="28">
        <v>14700100</v>
      </c>
      <c r="E66" s="26" t="s">
        <v>2117</v>
      </c>
      <c r="F66" s="28">
        <v>14700101</v>
      </c>
      <c r="G66" s="26"/>
      <c r="O66" s="24" t="str">
        <f t="shared" si="4"/>
        <v>2302300</v>
      </c>
      <c r="P66" s="56">
        <v>2300635</v>
      </c>
      <c r="Q66" s="24" t="s">
        <v>1277</v>
      </c>
      <c r="R66" s="24" t="str">
        <f t="shared" si="5"/>
        <v>Component - Receiver</v>
      </c>
      <c r="S66" s="56" t="str">
        <f t="shared" si="1"/>
        <v>Yes</v>
      </c>
      <c r="T66" s="56" t="str">
        <f ca="1">IF(ISNA(VLOOKUP(P66,ITK!$C$2:$C$959,1,FALSE)),"No","Yes")</f>
        <v>Yes</v>
      </c>
    </row>
    <row r="67" spans="2:20">
      <c r="B67" s="55"/>
      <c r="C67" s="26" t="s">
        <v>2690</v>
      </c>
      <c r="D67" s="28">
        <v>14700200</v>
      </c>
      <c r="E67" s="26" t="s">
        <v>2690</v>
      </c>
      <c r="F67" s="28">
        <v>14700201</v>
      </c>
      <c r="G67" s="26"/>
      <c r="O67" s="24" t="str">
        <f t="shared" si="4"/>
        <v>2302300</v>
      </c>
      <c r="P67" s="56">
        <v>2300640</v>
      </c>
      <c r="Q67" s="24" t="s">
        <v>2757</v>
      </c>
      <c r="R67" s="24" t="str">
        <f t="shared" si="5"/>
        <v>Misc Audio Components</v>
      </c>
      <c r="S67" s="56" t="str">
        <f t="shared" ref="S67:S130" si="7">IF(ISNA(VLOOKUP(R67,$E$3:$E$140,1,FALSE)),"No","Yes")</f>
        <v>Yes</v>
      </c>
      <c r="T67" s="56" t="str">
        <f ca="1">IF(ISNA(VLOOKUP(P67,ITK!$C$2:$C$959,1,FALSE)),"No","Yes")</f>
        <v>Yes</v>
      </c>
    </row>
    <row r="68" spans="2:20">
      <c r="B68" s="55"/>
      <c r="C68" s="26" t="s">
        <v>2690</v>
      </c>
      <c r="D68" s="28">
        <v>14700200</v>
      </c>
      <c r="E68" s="26" t="s">
        <v>2691</v>
      </c>
      <c r="F68" s="28">
        <v>14700205</v>
      </c>
      <c r="G68" s="26"/>
      <c r="O68" s="24" t="str">
        <f t="shared" ref="O68:O131" si="8">CONCATENATE(230,LEFT(P68,2),"00")</f>
        <v>2302300</v>
      </c>
      <c r="P68" s="56">
        <v>2300645</v>
      </c>
      <c r="Q68" s="24" t="s">
        <v>1283</v>
      </c>
      <c r="R68" s="24" t="str">
        <f t="shared" ref="R68:R131" si="9">MID(Q68,6,50)</f>
        <v>Component - Speaker</v>
      </c>
      <c r="S68" s="56" t="str">
        <f t="shared" si="7"/>
        <v>Yes</v>
      </c>
      <c r="T68" s="56" t="str">
        <f ca="1">IF(ISNA(VLOOKUP(P68,ITK!$C$2:$C$959,1,FALSE)),"No","Yes")</f>
        <v>Yes</v>
      </c>
    </row>
    <row r="69" spans="2:20">
      <c r="B69" s="55"/>
      <c r="C69" s="26" t="s">
        <v>2704</v>
      </c>
      <c r="D69" s="28">
        <v>14700500</v>
      </c>
      <c r="E69" s="26" t="s">
        <v>2119</v>
      </c>
      <c r="F69" s="28">
        <v>14700505</v>
      </c>
      <c r="G69" s="26"/>
      <c r="O69" s="24" t="str">
        <f t="shared" si="8"/>
        <v>2302300</v>
      </c>
      <c r="P69" s="56">
        <v>2300650</v>
      </c>
      <c r="Q69" s="24" t="s">
        <v>1078</v>
      </c>
      <c r="R69" s="24" t="str">
        <f t="shared" si="9"/>
        <v>Car Stereo Receivers</v>
      </c>
      <c r="S69" s="56" t="str">
        <f t="shared" si="7"/>
        <v>Yes</v>
      </c>
      <c r="T69" s="56" t="str">
        <f ca="1">IF(ISNA(VLOOKUP(P69,ITK!$C$2:$C$959,1,FALSE)),"No","Yes")</f>
        <v>Yes</v>
      </c>
    </row>
    <row r="70" spans="2:20">
      <c r="B70" s="55"/>
      <c r="C70" s="26" t="s">
        <v>2704</v>
      </c>
      <c r="D70" s="28">
        <v>14700500</v>
      </c>
      <c r="E70" s="26" t="s">
        <v>2120</v>
      </c>
      <c r="F70" s="28">
        <v>14700510</v>
      </c>
      <c r="G70" s="26"/>
      <c r="O70" s="24" t="str">
        <f t="shared" si="8"/>
        <v>2302300</v>
      </c>
      <c r="P70" s="56">
        <v>2300655</v>
      </c>
      <c r="Q70" s="24" t="s">
        <v>1052</v>
      </c>
      <c r="R70" s="24" t="str">
        <f t="shared" si="9"/>
        <v>Car Speakers &amp; Amplifiers</v>
      </c>
      <c r="S70" s="56" t="str">
        <f t="shared" si="7"/>
        <v>Yes</v>
      </c>
      <c r="T70" s="56" t="str">
        <f ca="1">IF(ISNA(VLOOKUP(P70,ITK!$C$2:$C$959,1,FALSE)),"No","Yes")</f>
        <v>Yes</v>
      </c>
    </row>
    <row r="71" spans="2:20">
      <c r="B71" s="55"/>
      <c r="C71" s="26" t="s">
        <v>2703</v>
      </c>
      <c r="D71" s="28">
        <v>14709900</v>
      </c>
      <c r="E71" s="26" t="s">
        <v>2116</v>
      </c>
      <c r="F71" s="28">
        <v>14709999</v>
      </c>
      <c r="G71" s="26"/>
      <c r="O71" s="24" t="str">
        <f t="shared" si="8"/>
        <v>2302300</v>
      </c>
      <c r="P71" s="56">
        <v>2300660</v>
      </c>
      <c r="Q71" s="24" t="s">
        <v>1040</v>
      </c>
      <c r="R71" s="24" t="str">
        <f t="shared" si="9"/>
        <v>Car Audio Accessories</v>
      </c>
      <c r="S71" s="56" t="str">
        <f t="shared" si="7"/>
        <v>Yes</v>
      </c>
      <c r="T71" s="56" t="str">
        <f ca="1">IF(ISNA(VLOOKUP(P71,ITK!$C$2:$C$959,1,FALSE)),"No","Yes")</f>
        <v>Yes</v>
      </c>
    </row>
    <row r="72" spans="2:20">
      <c r="B72" s="55"/>
      <c r="C72" s="26" t="s">
        <v>2110</v>
      </c>
      <c r="D72" s="28">
        <v>2300600</v>
      </c>
      <c r="E72" s="26" t="str">
        <f t="shared" ref="E72:E103" si="10">VLOOKUP(F72,$P$3:$R$135,3,FALSE)</f>
        <v>Radios</v>
      </c>
      <c r="F72" s="28">
        <v>2300620</v>
      </c>
      <c r="G72" s="26"/>
      <c r="O72" s="24" t="str">
        <f t="shared" si="8"/>
        <v>2302300</v>
      </c>
      <c r="P72" s="56">
        <v>2300670</v>
      </c>
      <c r="Q72" s="24" t="s">
        <v>670</v>
      </c>
      <c r="R72" s="24" t="str">
        <f t="shared" si="9"/>
        <v>Distributed Entertainment Systems</v>
      </c>
      <c r="S72" s="56" t="str">
        <f t="shared" si="7"/>
        <v>Yes</v>
      </c>
      <c r="T72" s="56" t="str">
        <f ca="1">IF(ISNA(VLOOKUP(P72,ITK!$C$2:$C$959,1,FALSE)),"No","Yes")</f>
        <v>Yes</v>
      </c>
    </row>
    <row r="73" spans="2:20">
      <c r="B73" s="55"/>
      <c r="C73" s="27" t="s">
        <v>2110</v>
      </c>
      <c r="D73" s="28">
        <v>2300600</v>
      </c>
      <c r="E73" s="26" t="str">
        <f t="shared" si="10"/>
        <v>Home Theater in a Box</v>
      </c>
      <c r="F73" s="28">
        <v>2300625</v>
      </c>
      <c r="G73" s="26"/>
      <c r="O73" s="24" t="str">
        <f t="shared" si="8"/>
        <v>2302300</v>
      </c>
      <c r="P73" s="56">
        <v>2300689</v>
      </c>
      <c r="Q73" s="24" t="s">
        <v>671</v>
      </c>
      <c r="R73" s="24" t="str">
        <f t="shared" si="9"/>
        <v>Home Audio Outlet</v>
      </c>
      <c r="S73" s="56" t="str">
        <f t="shared" si="7"/>
        <v>Yes</v>
      </c>
      <c r="T73" s="56" t="str">
        <f ca="1">IF(ISNA(VLOOKUP(P73,ITK!$C$2:$C$959,1,FALSE)),"No","Yes")</f>
        <v>No</v>
      </c>
    </row>
    <row r="74" spans="2:20">
      <c r="B74" s="55"/>
      <c r="C74" s="27" t="s">
        <v>2110</v>
      </c>
      <c r="D74" s="28">
        <v>2300600</v>
      </c>
      <c r="E74" s="26" t="str">
        <f t="shared" si="10"/>
        <v>Shelf Systems</v>
      </c>
      <c r="F74" s="28">
        <v>2300627</v>
      </c>
      <c r="G74" s="26"/>
      <c r="O74" s="24" t="str">
        <f t="shared" si="8"/>
        <v>2302300</v>
      </c>
      <c r="P74" s="56">
        <v>2300805</v>
      </c>
      <c r="Q74" s="24" t="s">
        <v>672</v>
      </c>
      <c r="R74" s="24" t="str">
        <f t="shared" si="9"/>
        <v>Single-Use Camera</v>
      </c>
      <c r="S74" s="56" t="str">
        <f t="shared" si="7"/>
        <v>Yes</v>
      </c>
      <c r="T74" s="56" t="str">
        <f ca="1">IF(ISNA(VLOOKUP(P74,ITK!$C$2:$C$959,1,FALSE)),"No","Yes")</f>
        <v>Yes</v>
      </c>
    </row>
    <row r="75" spans="2:20">
      <c r="B75" s="55"/>
      <c r="C75" s="26" t="s">
        <v>2110</v>
      </c>
      <c r="D75" s="28">
        <v>2300600</v>
      </c>
      <c r="E75" s="26" t="str">
        <f t="shared" si="10"/>
        <v>Component - Receiver</v>
      </c>
      <c r="F75" s="28">
        <v>2300635</v>
      </c>
      <c r="G75" s="26"/>
      <c r="O75" s="24" t="str">
        <f t="shared" si="8"/>
        <v>2302300</v>
      </c>
      <c r="P75" s="56">
        <v>2300807</v>
      </c>
      <c r="Q75" s="24" t="s">
        <v>673</v>
      </c>
      <c r="R75" s="24" t="str">
        <f t="shared" si="9"/>
        <v>Still Cameras</v>
      </c>
      <c r="S75" s="56" t="str">
        <f t="shared" si="7"/>
        <v>Yes</v>
      </c>
      <c r="T75" s="56" t="str">
        <f ca="1">IF(ISNA(VLOOKUP(P75,ITK!$C$2:$C$959,1,FALSE)),"No","Yes")</f>
        <v>Yes</v>
      </c>
    </row>
    <row r="76" spans="2:20">
      <c r="B76" s="55"/>
      <c r="C76" s="27" t="s">
        <v>2110</v>
      </c>
      <c r="D76" s="28">
        <v>2300600</v>
      </c>
      <c r="E76" s="26" t="str">
        <f t="shared" si="10"/>
        <v>Misc Audio Components</v>
      </c>
      <c r="F76" s="28">
        <v>2300640</v>
      </c>
      <c r="G76" s="26"/>
      <c r="O76" s="24" t="str">
        <f t="shared" si="8"/>
        <v>2302300</v>
      </c>
      <c r="P76" s="56">
        <v>2300810</v>
      </c>
      <c r="Q76" s="24" t="s">
        <v>674</v>
      </c>
      <c r="R76" s="24" t="str">
        <f t="shared" si="9"/>
        <v>Digital - Point &amp; Shoot</v>
      </c>
      <c r="S76" s="56" t="str">
        <f t="shared" si="7"/>
        <v>Yes</v>
      </c>
      <c r="T76" s="56" t="str">
        <f ca="1">IF(ISNA(VLOOKUP(P76,ITK!$C$2:$C$959,1,FALSE)),"No","Yes")</f>
        <v>Yes</v>
      </c>
    </row>
    <row r="77" spans="2:20">
      <c r="B77" s="55"/>
      <c r="C77" s="27" t="s">
        <v>2110</v>
      </c>
      <c r="D77" s="28">
        <v>2300600</v>
      </c>
      <c r="E77" s="26" t="str">
        <f t="shared" si="10"/>
        <v>Component - Speaker</v>
      </c>
      <c r="F77" s="28">
        <v>2300645</v>
      </c>
      <c r="G77" s="26"/>
      <c r="O77" s="24" t="str">
        <f t="shared" si="8"/>
        <v>2302300</v>
      </c>
      <c r="P77" s="56">
        <v>2300812</v>
      </c>
      <c r="Q77" s="24" t="s">
        <v>675</v>
      </c>
      <c r="R77" s="24" t="str">
        <f t="shared" si="9"/>
        <v>Digital - SLR</v>
      </c>
      <c r="S77" s="56" t="str">
        <f t="shared" si="7"/>
        <v>Yes</v>
      </c>
      <c r="T77" s="56" t="str">
        <f ca="1">IF(ISNA(VLOOKUP(P77,ITK!$C$2:$C$959,1,FALSE)),"No","Yes")</f>
        <v>Yes</v>
      </c>
    </row>
    <row r="78" spans="2:20">
      <c r="B78" s="55"/>
      <c r="C78" s="27" t="s">
        <v>2110</v>
      </c>
      <c r="D78" s="28">
        <v>2300600</v>
      </c>
      <c r="E78" s="26" t="str">
        <f t="shared" si="10"/>
        <v>Car Stereo Receivers</v>
      </c>
      <c r="F78" s="28">
        <v>2300650</v>
      </c>
      <c r="G78" s="26"/>
      <c r="O78" s="24" t="str">
        <f t="shared" si="8"/>
        <v>2302300</v>
      </c>
      <c r="P78" s="56">
        <v>2300815</v>
      </c>
      <c r="Q78" s="24" t="s">
        <v>982</v>
      </c>
      <c r="R78" s="24" t="str">
        <f t="shared" si="9"/>
        <v>Video</v>
      </c>
      <c r="S78" s="56" t="str">
        <f t="shared" si="7"/>
        <v>Yes</v>
      </c>
      <c r="T78" s="56" t="str">
        <f ca="1">IF(ISNA(VLOOKUP(P78,ITK!$C$2:$C$959,1,FALSE)),"No","Yes")</f>
        <v>Yes</v>
      </c>
    </row>
    <row r="79" spans="2:20">
      <c r="B79" s="55"/>
      <c r="C79" s="27" t="s">
        <v>2110</v>
      </c>
      <c r="D79" s="28">
        <v>2300600</v>
      </c>
      <c r="E79" s="26" t="str">
        <f t="shared" si="10"/>
        <v>Car Speakers &amp; Amplifiers</v>
      </c>
      <c r="F79" s="28">
        <v>2300655</v>
      </c>
      <c r="G79" s="26"/>
      <c r="O79" s="24" t="str">
        <f t="shared" si="8"/>
        <v>2302300</v>
      </c>
      <c r="P79" s="56">
        <v>2300820</v>
      </c>
      <c r="Q79" s="24" t="s">
        <v>987</v>
      </c>
      <c r="R79" s="24" t="str">
        <f t="shared" si="9"/>
        <v>Security &amp; Surveillance</v>
      </c>
      <c r="S79" s="56" t="str">
        <f t="shared" si="7"/>
        <v>Yes</v>
      </c>
      <c r="T79" s="56" t="str">
        <f ca="1">IF(ISNA(VLOOKUP(P79,ITK!$C$2:$C$959,1,FALSE)),"No","Yes")</f>
        <v>Yes</v>
      </c>
    </row>
    <row r="80" spans="2:20">
      <c r="B80" s="55"/>
      <c r="C80" s="27" t="s">
        <v>2110</v>
      </c>
      <c r="D80" s="28">
        <v>2300600</v>
      </c>
      <c r="E80" s="26" t="str">
        <f t="shared" si="10"/>
        <v>Car Audio Accessories</v>
      </c>
      <c r="F80" s="28">
        <v>2300660</v>
      </c>
      <c r="G80" s="26"/>
      <c r="O80" s="24" t="str">
        <f t="shared" si="8"/>
        <v>2302300</v>
      </c>
      <c r="P80" s="56">
        <v>2300825</v>
      </c>
      <c r="Q80" s="24" t="s">
        <v>676</v>
      </c>
      <c r="R80" s="24" t="str">
        <f t="shared" si="9"/>
        <v>Binocular</v>
      </c>
      <c r="S80" s="56" t="str">
        <f t="shared" si="7"/>
        <v>Yes</v>
      </c>
      <c r="T80" s="56" t="str">
        <f ca="1">IF(ISNA(VLOOKUP(P80,ITK!$C$2:$C$959,1,FALSE)),"No","Yes")</f>
        <v>Yes</v>
      </c>
    </row>
    <row r="81" spans="2:20">
      <c r="B81" s="55"/>
      <c r="C81" s="27" t="s">
        <v>2110</v>
      </c>
      <c r="D81" s="28">
        <v>2300600</v>
      </c>
      <c r="E81" s="26" t="str">
        <f t="shared" si="10"/>
        <v>Distributed Entertainment Systems</v>
      </c>
      <c r="F81" s="28">
        <v>2300670</v>
      </c>
      <c r="G81" s="26"/>
      <c r="O81" s="24" t="str">
        <f t="shared" si="8"/>
        <v>2302300</v>
      </c>
      <c r="P81" s="56">
        <v>2300830</v>
      </c>
      <c r="Q81" s="24" t="s">
        <v>677</v>
      </c>
      <c r="R81" s="24" t="str">
        <f t="shared" si="9"/>
        <v>Telescope</v>
      </c>
      <c r="S81" s="56" t="str">
        <f t="shared" si="7"/>
        <v>Yes</v>
      </c>
      <c r="T81" s="56" t="str">
        <f ca="1">IF(ISNA(VLOOKUP(P81,ITK!$C$2:$C$959,1,FALSE)),"No","Yes")</f>
        <v>Yes</v>
      </c>
    </row>
    <row r="82" spans="2:20">
      <c r="B82" s="55"/>
      <c r="C82" s="27" t="s">
        <v>2110</v>
      </c>
      <c r="D82" s="28">
        <v>2300600</v>
      </c>
      <c r="E82" s="26" t="str">
        <f t="shared" si="10"/>
        <v>Home Audio Outlet</v>
      </c>
      <c r="F82" s="28">
        <v>2300689</v>
      </c>
      <c r="G82" s="26"/>
      <c r="O82" s="24" t="str">
        <f t="shared" si="8"/>
        <v>2302300</v>
      </c>
      <c r="P82" s="56">
        <v>2300840</v>
      </c>
      <c r="Q82" s="24" t="s">
        <v>678</v>
      </c>
      <c r="R82" s="24" t="str">
        <f t="shared" si="9"/>
        <v>Frames and Albums</v>
      </c>
      <c r="S82" s="56" t="str">
        <f t="shared" si="7"/>
        <v>Yes</v>
      </c>
      <c r="T82" s="56" t="str">
        <f ca="1">IF(ISNA(VLOOKUP(P82,ITK!$C$2:$C$959,1,FALSE)),"No","Yes")</f>
        <v>Yes</v>
      </c>
    </row>
    <row r="83" spans="2:20">
      <c r="B83" s="55"/>
      <c r="C83" s="26" t="s">
        <v>2109</v>
      </c>
      <c r="D83" s="28">
        <v>2300500</v>
      </c>
      <c r="E83" s="26" t="str">
        <f t="shared" si="10"/>
        <v>VCR</v>
      </c>
      <c r="F83" s="28">
        <v>2300510</v>
      </c>
      <c r="G83" s="26"/>
      <c r="O83" s="24" t="str">
        <f t="shared" si="8"/>
        <v>2302300</v>
      </c>
      <c r="P83" s="56">
        <v>2300871</v>
      </c>
      <c r="Q83" s="24" t="s">
        <v>679</v>
      </c>
      <c r="R83" s="24" t="str">
        <f t="shared" si="9"/>
        <v>Camcorder Accessories</v>
      </c>
      <c r="S83" s="56" t="str">
        <f t="shared" si="7"/>
        <v>Yes</v>
      </c>
      <c r="T83" s="56" t="str">
        <f ca="1">IF(ISNA(VLOOKUP(P83,ITK!$C$2:$C$959,1,FALSE)),"No","Yes")</f>
        <v>Yes</v>
      </c>
    </row>
    <row r="84" spans="2:20">
      <c r="B84" s="55"/>
      <c r="C84" s="27" t="s">
        <v>2109</v>
      </c>
      <c r="D84" s="28">
        <v>2300500</v>
      </c>
      <c r="E84" s="26" t="str">
        <f t="shared" si="10"/>
        <v>DVD Players</v>
      </c>
      <c r="F84" s="28">
        <v>2300515</v>
      </c>
      <c r="G84" s="26"/>
      <c r="O84" s="24" t="str">
        <f t="shared" si="8"/>
        <v>2302300</v>
      </c>
      <c r="P84" s="56">
        <v>2300880</v>
      </c>
      <c r="Q84" s="24" t="s">
        <v>986</v>
      </c>
      <c r="R84" s="24" t="str">
        <f t="shared" si="9"/>
        <v>Accessories</v>
      </c>
      <c r="S84" s="56" t="str">
        <f t="shared" si="7"/>
        <v>Yes</v>
      </c>
      <c r="T84" s="56" t="str">
        <f ca="1">IF(ISNA(VLOOKUP(P84,ITK!$C$2:$C$959,1,FALSE)),"No","Yes")</f>
        <v>Yes</v>
      </c>
    </row>
    <row r="85" spans="2:20">
      <c r="B85" s="55"/>
      <c r="C85" s="26" t="s">
        <v>2109</v>
      </c>
      <c r="D85" s="28">
        <v>2300500</v>
      </c>
      <c r="E85" s="26" t="str">
        <f t="shared" si="10"/>
        <v>Portable DVD Players</v>
      </c>
      <c r="F85" s="28">
        <v>2300516</v>
      </c>
      <c r="G85" s="26"/>
      <c r="O85" s="24" t="str">
        <f t="shared" si="8"/>
        <v>2302300</v>
      </c>
      <c r="P85" s="56">
        <v>2300882</v>
      </c>
      <c r="Q85" s="24" t="s">
        <v>680</v>
      </c>
      <c r="R85" s="24" t="str">
        <f t="shared" si="9"/>
        <v>Film</v>
      </c>
      <c r="S85" s="56" t="str">
        <f t="shared" si="7"/>
        <v>Yes</v>
      </c>
      <c r="T85" s="56" t="str">
        <f ca="1">IF(ISNA(VLOOKUP(P85,ITK!$C$2:$C$959,1,FALSE)),"No","Yes")</f>
        <v>Yes</v>
      </c>
    </row>
    <row r="86" spans="2:20">
      <c r="B86" s="55"/>
      <c r="C86" s="27" t="s">
        <v>2109</v>
      </c>
      <c r="D86" s="28">
        <v>2300500</v>
      </c>
      <c r="E86" s="26" t="str">
        <f t="shared" si="10"/>
        <v>Next Gen/Blu-Ray Players</v>
      </c>
      <c r="F86" s="28">
        <v>2300517</v>
      </c>
      <c r="G86" s="26"/>
      <c r="O86" s="24" t="str">
        <f t="shared" si="8"/>
        <v>2302300</v>
      </c>
      <c r="P86" s="56">
        <v>2300884</v>
      </c>
      <c r="Q86" s="24" t="s">
        <v>681</v>
      </c>
      <c r="R86" s="24" t="str">
        <f t="shared" si="9"/>
        <v>Lenses and Filters</v>
      </c>
      <c r="S86" s="56" t="str">
        <f t="shared" si="7"/>
        <v>Yes</v>
      </c>
      <c r="T86" s="56" t="str">
        <f ca="1">IF(ISNA(VLOOKUP(P86,ITK!$C$2:$C$959,1,FALSE)),"No","Yes")</f>
        <v>Yes</v>
      </c>
    </row>
    <row r="87" spans="2:20">
      <c r="B87" s="55"/>
      <c r="C87" s="27" t="s">
        <v>2109</v>
      </c>
      <c r="D87" s="28">
        <v>2300500</v>
      </c>
      <c r="E87" s="26" t="str">
        <f t="shared" si="10"/>
        <v>TV Combo</v>
      </c>
      <c r="F87" s="28">
        <v>2300520</v>
      </c>
      <c r="G87" s="26"/>
      <c r="O87" s="24" t="str">
        <f t="shared" si="8"/>
        <v>2302300</v>
      </c>
      <c r="P87" s="56">
        <v>2300886</v>
      </c>
      <c r="Q87" s="24" t="s">
        <v>682</v>
      </c>
      <c r="R87" s="24" t="str">
        <f t="shared" si="9"/>
        <v>Bags and Cases</v>
      </c>
      <c r="S87" s="56" t="str">
        <f t="shared" si="7"/>
        <v>Yes</v>
      </c>
      <c r="T87" s="56" t="str">
        <f ca="1">IF(ISNA(VLOOKUP(P87,ITK!$C$2:$C$959,1,FALSE)),"No","Yes")</f>
        <v>Yes</v>
      </c>
    </row>
    <row r="88" spans="2:20">
      <c r="B88" s="55"/>
      <c r="C88" s="26" t="s">
        <v>2109</v>
      </c>
      <c r="D88" s="28">
        <v>2300500</v>
      </c>
      <c r="E88" s="26" t="str">
        <f t="shared" si="10"/>
        <v>Plasma TVs</v>
      </c>
      <c r="F88" s="28">
        <v>2300530</v>
      </c>
      <c r="G88" s="26"/>
      <c r="O88" s="24" t="str">
        <f t="shared" si="8"/>
        <v>2302300</v>
      </c>
      <c r="P88" s="56">
        <v>2300889</v>
      </c>
      <c r="Q88" s="24" t="s">
        <v>683</v>
      </c>
      <c r="R88" s="24" t="str">
        <f t="shared" si="9"/>
        <v>Camera and Photo Outlet</v>
      </c>
      <c r="S88" s="56" t="str">
        <f t="shared" si="7"/>
        <v>Yes</v>
      </c>
      <c r="T88" s="56" t="str">
        <f ca="1">IF(ISNA(VLOOKUP(P88,ITK!$C$2:$C$959,1,FALSE)),"No","Yes")</f>
        <v>No</v>
      </c>
    </row>
    <row r="89" spans="2:20">
      <c r="B89" s="55"/>
      <c r="C89" s="26" t="s">
        <v>2109</v>
      </c>
      <c r="D89" s="28">
        <v>2300500</v>
      </c>
      <c r="E89" s="26" t="str">
        <f t="shared" si="10"/>
        <v>LCD TVs</v>
      </c>
      <c r="F89" s="28">
        <v>2300540</v>
      </c>
      <c r="G89" s="26"/>
      <c r="O89" s="24" t="str">
        <f t="shared" si="8"/>
        <v>2302300</v>
      </c>
      <c r="P89" s="56">
        <v>2301001</v>
      </c>
      <c r="Q89" s="24" t="s">
        <v>1288</v>
      </c>
      <c r="R89" s="24" t="str">
        <f t="shared" si="9"/>
        <v>MP3 Players</v>
      </c>
      <c r="S89" s="56" t="str">
        <f t="shared" si="7"/>
        <v>Yes</v>
      </c>
      <c r="T89" s="56" t="str">
        <f ca="1">IF(ISNA(VLOOKUP(P89,ITK!$C$2:$C$959,1,FALSE)),"No","Yes")</f>
        <v>Yes</v>
      </c>
    </row>
    <row r="90" spans="2:20">
      <c r="B90" s="55"/>
      <c r="C90" s="26" t="s">
        <v>2109</v>
      </c>
      <c r="D90" s="28">
        <v>2300500</v>
      </c>
      <c r="E90" s="26" t="str">
        <f t="shared" si="10"/>
        <v>Projection Televisions</v>
      </c>
      <c r="F90" s="28">
        <v>2300543</v>
      </c>
      <c r="G90" s="26"/>
      <c r="O90" s="24" t="str">
        <f t="shared" si="8"/>
        <v>2302300</v>
      </c>
      <c r="P90" s="56">
        <v>2301002</v>
      </c>
      <c r="Q90" s="24" t="s">
        <v>900</v>
      </c>
      <c r="R90" s="24" t="str">
        <f t="shared" si="9"/>
        <v>All MP3 Accessories</v>
      </c>
      <c r="S90" s="56" t="str">
        <f t="shared" si="7"/>
        <v>Yes</v>
      </c>
      <c r="T90" s="56" t="str">
        <f ca="1">IF(ISNA(VLOOKUP(P90,ITK!$C$2:$C$959,1,FALSE)),"No","Yes")</f>
        <v>Yes</v>
      </c>
    </row>
    <row r="91" spans="2:20">
      <c r="B91" s="55"/>
      <c r="C91" s="26" t="s">
        <v>2109</v>
      </c>
      <c r="D91" s="28">
        <v>2300500</v>
      </c>
      <c r="E91" s="26" t="str">
        <f t="shared" si="10"/>
        <v>Home Theater Projectors</v>
      </c>
      <c r="F91" s="28">
        <v>2300544</v>
      </c>
      <c r="G91" s="26"/>
      <c r="O91" s="24" t="str">
        <f t="shared" si="8"/>
        <v>2302300</v>
      </c>
      <c r="P91" s="56">
        <v>2301030</v>
      </c>
      <c r="Q91" s="24" t="s">
        <v>684</v>
      </c>
      <c r="R91" s="24" t="str">
        <f t="shared" si="9"/>
        <v>Satellite Radio</v>
      </c>
      <c r="S91" s="56" t="str">
        <f t="shared" si="7"/>
        <v>Yes</v>
      </c>
      <c r="T91" s="56" t="str">
        <f ca="1">IF(ISNA(VLOOKUP(P91,ITK!$C$2:$C$959,1,FALSE)),"No","Yes")</f>
        <v>No</v>
      </c>
    </row>
    <row r="92" spans="2:20">
      <c r="B92" s="55"/>
      <c r="C92" s="27" t="s">
        <v>2109</v>
      </c>
      <c r="D92" s="28">
        <v>2300500</v>
      </c>
      <c r="E92" s="26" t="str">
        <f t="shared" si="10"/>
        <v>CRT Televisions</v>
      </c>
      <c r="F92" s="28">
        <v>2300545</v>
      </c>
      <c r="G92" s="26"/>
      <c r="O92" s="24" t="str">
        <f t="shared" si="8"/>
        <v>2302300</v>
      </c>
      <c r="P92" s="56">
        <v>2301035</v>
      </c>
      <c r="Q92" s="24" t="s">
        <v>220</v>
      </c>
      <c r="R92" s="24" t="str">
        <f t="shared" si="9"/>
        <v>Boomboxes</v>
      </c>
      <c r="S92" s="56" t="str">
        <f t="shared" si="7"/>
        <v>Yes</v>
      </c>
      <c r="T92" s="56" t="str">
        <f ca="1">IF(ISNA(VLOOKUP(P92,ITK!$C$2:$C$959,1,FALSE)),"No","Yes")</f>
        <v>Yes</v>
      </c>
    </row>
    <row r="93" spans="2:20">
      <c r="B93" s="55"/>
      <c r="C93" s="26" t="s">
        <v>2109</v>
      </c>
      <c r="D93" s="28">
        <v>2300500</v>
      </c>
      <c r="E93" s="26" t="str">
        <f t="shared" si="10"/>
        <v>TV Tuners and Receivers</v>
      </c>
      <c r="F93" s="28">
        <v>2300550</v>
      </c>
      <c r="G93" s="26"/>
      <c r="O93" s="24" t="str">
        <f t="shared" si="8"/>
        <v>2302300</v>
      </c>
      <c r="P93" s="56">
        <v>2301040</v>
      </c>
      <c r="Q93" s="24" t="s">
        <v>888</v>
      </c>
      <c r="R93" s="24" t="str">
        <f t="shared" si="9"/>
        <v>Portable CD</v>
      </c>
      <c r="S93" s="56" t="str">
        <f t="shared" si="7"/>
        <v>Yes</v>
      </c>
      <c r="T93" s="56" t="str">
        <f ca="1">IF(ISNA(VLOOKUP(P93,ITK!$C$2:$C$959,1,FALSE)),"No","Yes")</f>
        <v>Yes</v>
      </c>
    </row>
    <row r="94" spans="2:20">
      <c r="B94" s="55"/>
      <c r="C94" s="26" t="s">
        <v>2109</v>
      </c>
      <c r="D94" s="28">
        <v>2300500</v>
      </c>
      <c r="E94" s="26" t="str">
        <f t="shared" si="10"/>
        <v>Digital Video Recorders</v>
      </c>
      <c r="F94" s="28">
        <v>2300556</v>
      </c>
      <c r="G94" s="26"/>
      <c r="O94" s="24" t="str">
        <f t="shared" si="8"/>
        <v>2302300</v>
      </c>
      <c r="P94" s="56">
        <v>2301045</v>
      </c>
      <c r="Q94" s="24" t="s">
        <v>685</v>
      </c>
      <c r="R94" s="24" t="str">
        <f t="shared" si="9"/>
        <v>Portable MiniDisc</v>
      </c>
      <c r="S94" s="56" t="str">
        <f t="shared" si="7"/>
        <v>Yes</v>
      </c>
      <c r="T94" s="56" t="str">
        <f ca="1">IF(ISNA(VLOOKUP(P94,ITK!$C$2:$C$959,1,FALSE)),"No","Yes")</f>
        <v>No</v>
      </c>
    </row>
    <row r="95" spans="2:20">
      <c r="B95" s="55"/>
      <c r="C95" s="26" t="s">
        <v>2109</v>
      </c>
      <c r="D95" s="28">
        <v>2300500</v>
      </c>
      <c r="E95" s="26" t="str">
        <f t="shared" si="10"/>
        <v>DIRECTV Leased Hardware</v>
      </c>
      <c r="F95" s="28">
        <v>2300597</v>
      </c>
      <c r="G95" s="26"/>
      <c r="O95" s="24" t="str">
        <f t="shared" si="8"/>
        <v>2302300</v>
      </c>
      <c r="P95" s="56">
        <v>2301050</v>
      </c>
      <c r="Q95" s="24" t="s">
        <v>885</v>
      </c>
      <c r="R95" s="24" t="str">
        <f t="shared" si="9"/>
        <v>Portable Cassette</v>
      </c>
      <c r="S95" s="56" t="str">
        <f t="shared" si="7"/>
        <v>Yes</v>
      </c>
      <c r="T95" s="56" t="str">
        <f ca="1">IF(ISNA(VLOOKUP(P95,ITK!$C$2:$C$959,1,FALSE)),"No","Yes")</f>
        <v>Yes</v>
      </c>
    </row>
    <row r="96" spans="2:20">
      <c r="B96" s="55"/>
      <c r="C96" s="27" t="s">
        <v>2109</v>
      </c>
      <c r="D96" s="28">
        <v>2300500</v>
      </c>
      <c r="E96" s="26" t="str">
        <f t="shared" si="10"/>
        <v>Other</v>
      </c>
      <c r="F96" s="28">
        <v>2300599</v>
      </c>
      <c r="G96" s="26"/>
      <c r="O96" s="24" t="str">
        <f t="shared" si="8"/>
        <v>2302300</v>
      </c>
      <c r="P96" s="56">
        <v>2301089</v>
      </c>
      <c r="Q96" s="24" t="s">
        <v>686</v>
      </c>
      <c r="R96" s="24" t="str">
        <f t="shared" si="9"/>
        <v>MP3 Outlet</v>
      </c>
      <c r="S96" s="56" t="str">
        <f t="shared" si="7"/>
        <v>Yes</v>
      </c>
      <c r="T96" s="56" t="str">
        <f ca="1">IF(ISNA(VLOOKUP(P96,ITK!$C$2:$C$959,1,FALSE)),"No","Yes")</f>
        <v>No</v>
      </c>
    </row>
    <row r="97" spans="2:20">
      <c r="B97" s="55"/>
      <c r="C97" s="26" t="s">
        <v>2114</v>
      </c>
      <c r="D97" s="28">
        <v>2301400</v>
      </c>
      <c r="E97" s="26" t="str">
        <f t="shared" si="10"/>
        <v>Laptop Carrying Cases</v>
      </c>
      <c r="F97" s="28">
        <v>2301405</v>
      </c>
      <c r="G97" s="26"/>
      <c r="O97" s="24" t="str">
        <f t="shared" si="8"/>
        <v>2302300</v>
      </c>
      <c r="P97" s="56">
        <v>2301099</v>
      </c>
      <c r="Q97" s="24" t="s">
        <v>687</v>
      </c>
      <c r="R97" s="24" t="str">
        <f t="shared" si="9"/>
        <v>MP3 Other</v>
      </c>
      <c r="S97" s="56" t="str">
        <f t="shared" si="7"/>
        <v>Yes</v>
      </c>
      <c r="T97" s="56" t="str">
        <f ca="1">IF(ISNA(VLOOKUP(P97,ITK!$C$2:$C$959,1,FALSE)),"No","Yes")</f>
        <v>No</v>
      </c>
    </row>
    <row r="98" spans="2:20">
      <c r="B98" s="55"/>
      <c r="C98" s="26" t="s">
        <v>2114</v>
      </c>
      <c r="D98" s="28">
        <v>2301400</v>
      </c>
      <c r="E98" s="26" t="str">
        <f t="shared" si="10"/>
        <v>Docks &amp; Port Replicators</v>
      </c>
      <c r="F98" s="28">
        <v>2301410</v>
      </c>
      <c r="G98" s="26"/>
      <c r="O98" s="24" t="str">
        <f t="shared" si="8"/>
        <v>2302300</v>
      </c>
      <c r="P98" s="56">
        <v>2301305</v>
      </c>
      <c r="Q98" s="24" t="s">
        <v>514</v>
      </c>
      <c r="R98" s="24" t="str">
        <f t="shared" si="9"/>
        <v>GPS - Portable Navigation</v>
      </c>
      <c r="S98" s="56" t="str">
        <f t="shared" si="7"/>
        <v>Yes</v>
      </c>
      <c r="T98" s="56" t="str">
        <f ca="1">IF(ISNA(VLOOKUP(P98,ITK!$C$2:$C$959,1,FALSE)),"No","Yes")</f>
        <v>Yes</v>
      </c>
    </row>
    <row r="99" spans="2:20">
      <c r="B99" s="55"/>
      <c r="C99" s="26" t="s">
        <v>2114</v>
      </c>
      <c r="D99" s="28">
        <v>2301400</v>
      </c>
      <c r="E99" s="26" t="str">
        <f t="shared" si="10"/>
        <v>Batteries &amp; Chargers</v>
      </c>
      <c r="F99" s="28">
        <v>2301415</v>
      </c>
      <c r="G99" s="26"/>
      <c r="O99" s="24" t="str">
        <f t="shared" si="8"/>
        <v>2302300</v>
      </c>
      <c r="P99" s="56">
        <v>2301310</v>
      </c>
      <c r="Q99" s="24" t="s">
        <v>688</v>
      </c>
      <c r="R99" s="24" t="str">
        <f t="shared" si="9"/>
        <v>Car Stereo</v>
      </c>
      <c r="S99" s="56" t="str">
        <f t="shared" si="7"/>
        <v>Yes</v>
      </c>
      <c r="T99" s="56" t="str">
        <f ca="1">IF(ISNA(VLOOKUP(P99,ITK!$C$2:$C$959,1,FALSE)),"No","Yes")</f>
        <v>No</v>
      </c>
    </row>
    <row r="100" spans="2:20">
      <c r="B100" s="55"/>
      <c r="C100" s="27" t="s">
        <v>2114</v>
      </c>
      <c r="D100" s="28">
        <v>2301400</v>
      </c>
      <c r="E100" s="26" t="str">
        <f t="shared" si="10"/>
        <v>Laptop Accessories Outlet</v>
      </c>
      <c r="F100" s="28">
        <v>2301489</v>
      </c>
      <c r="G100" s="26"/>
      <c r="O100" s="24" t="str">
        <f t="shared" si="8"/>
        <v>2302300</v>
      </c>
      <c r="P100" s="56">
        <v>2301315</v>
      </c>
      <c r="Q100" s="24" t="s">
        <v>689</v>
      </c>
      <c r="R100" s="24" t="str">
        <f t="shared" si="9"/>
        <v>Car Speakers and Amplifiers</v>
      </c>
      <c r="S100" s="56" t="str">
        <f t="shared" si="7"/>
        <v>Yes</v>
      </c>
      <c r="T100" s="56" t="str">
        <f ca="1">IF(ISNA(VLOOKUP(P100,ITK!$C$2:$C$959,1,FALSE)),"No","Yes")</f>
        <v>No</v>
      </c>
    </row>
    <row r="101" spans="2:20">
      <c r="B101" s="55"/>
      <c r="C101" s="26" t="s">
        <v>2114</v>
      </c>
      <c r="D101" s="28">
        <v>2301400</v>
      </c>
      <c r="E101" s="26" t="str">
        <f t="shared" si="10"/>
        <v>Other Laptop Accessories</v>
      </c>
      <c r="F101" s="28">
        <v>2301490</v>
      </c>
      <c r="G101" s="26"/>
      <c r="O101" s="24" t="str">
        <f t="shared" si="8"/>
        <v>2302300</v>
      </c>
      <c r="P101" s="56">
        <v>2301320</v>
      </c>
      <c r="Q101" s="24" t="s">
        <v>690</v>
      </c>
      <c r="R101" s="24" t="str">
        <f t="shared" si="9"/>
        <v>Misc Outdoor Electronics</v>
      </c>
      <c r="S101" s="56" t="str">
        <f t="shared" si="7"/>
        <v>Yes</v>
      </c>
      <c r="T101" s="56" t="str">
        <f ca="1">IF(ISNA(VLOOKUP(P101,ITK!$C$2:$C$959,1,FALSE)),"No","Yes")</f>
        <v>No</v>
      </c>
    </row>
    <row r="102" spans="2:20">
      <c r="B102" s="55"/>
      <c r="C102" s="27" t="s">
        <v>2112</v>
      </c>
      <c r="D102" s="28">
        <v>2301000</v>
      </c>
      <c r="E102" s="26" t="str">
        <f t="shared" si="10"/>
        <v>MP3 Players</v>
      </c>
      <c r="F102" s="28">
        <v>2301001</v>
      </c>
      <c r="G102" s="26"/>
      <c r="O102" s="24" t="str">
        <f t="shared" si="8"/>
        <v>2302300</v>
      </c>
      <c r="P102" s="56">
        <v>2301325</v>
      </c>
      <c r="Q102" s="24" t="s">
        <v>691</v>
      </c>
      <c r="R102" s="24" t="str">
        <f t="shared" si="9"/>
        <v>Car Video</v>
      </c>
      <c r="S102" s="56" t="str">
        <f t="shared" si="7"/>
        <v>Yes</v>
      </c>
      <c r="T102" s="56" t="str">
        <f ca="1">IF(ISNA(VLOOKUP(P102,ITK!$C$2:$C$959,1,FALSE)),"No","Yes")</f>
        <v>No</v>
      </c>
    </row>
    <row r="103" spans="2:20">
      <c r="B103" s="55"/>
      <c r="C103" s="27" t="s">
        <v>2112</v>
      </c>
      <c r="D103" s="28">
        <v>2301000</v>
      </c>
      <c r="E103" s="26" t="str">
        <f t="shared" si="10"/>
        <v>All MP3 Accessories</v>
      </c>
      <c r="F103" s="28">
        <v>2301002</v>
      </c>
      <c r="G103" s="26"/>
      <c r="O103" s="24" t="str">
        <f t="shared" si="8"/>
        <v>2302300</v>
      </c>
      <c r="P103" s="56">
        <v>2301330</v>
      </c>
      <c r="Q103" s="24" t="s">
        <v>692</v>
      </c>
      <c r="R103" s="24" t="str">
        <f t="shared" si="9"/>
        <v>Marine Navigation</v>
      </c>
      <c r="S103" s="56" t="str">
        <f t="shared" si="7"/>
        <v>Yes</v>
      </c>
      <c r="T103" s="56" t="str">
        <f ca="1">IF(ISNA(VLOOKUP(P103,ITK!$C$2:$C$959,1,FALSE)),"No","Yes")</f>
        <v>No</v>
      </c>
    </row>
    <row r="104" spans="2:20">
      <c r="B104" s="55"/>
      <c r="C104" s="27" t="s">
        <v>2112</v>
      </c>
      <c r="D104" s="28">
        <v>2301000</v>
      </c>
      <c r="E104" s="26" t="str">
        <f t="shared" ref="E104:E135" si="11">VLOOKUP(F104,$P$3:$R$135,3,FALSE)</f>
        <v>Satellite Radio</v>
      </c>
      <c r="F104" s="28">
        <v>2301030</v>
      </c>
      <c r="G104" s="26"/>
      <c r="O104" s="24" t="str">
        <f t="shared" si="8"/>
        <v>2302300</v>
      </c>
      <c r="P104" s="56">
        <v>2301335</v>
      </c>
      <c r="Q104" s="24" t="s">
        <v>693</v>
      </c>
      <c r="R104" s="24" t="str">
        <f t="shared" si="9"/>
        <v>Car Security Systems</v>
      </c>
      <c r="S104" s="56" t="str">
        <f t="shared" si="7"/>
        <v>Yes</v>
      </c>
      <c r="T104" s="56" t="str">
        <f ca="1">IF(ISNA(VLOOKUP(P104,ITK!$C$2:$C$959,1,FALSE)),"No","Yes")</f>
        <v>No</v>
      </c>
    </row>
    <row r="105" spans="2:20">
      <c r="B105" s="55"/>
      <c r="C105" s="27" t="s">
        <v>2112</v>
      </c>
      <c r="D105" s="28">
        <v>2301000</v>
      </c>
      <c r="E105" s="26" t="str">
        <f t="shared" si="11"/>
        <v>Boomboxes</v>
      </c>
      <c r="F105" s="28">
        <v>2301035</v>
      </c>
      <c r="G105" s="26"/>
      <c r="O105" s="24" t="str">
        <f t="shared" si="8"/>
        <v>2302300</v>
      </c>
      <c r="P105" s="56">
        <v>2301340</v>
      </c>
      <c r="Q105" s="24" t="s">
        <v>992</v>
      </c>
      <c r="R105" s="24" t="str">
        <f t="shared" si="9"/>
        <v>2-Way Radios</v>
      </c>
      <c r="S105" s="56" t="str">
        <f t="shared" si="7"/>
        <v>Yes</v>
      </c>
      <c r="T105" s="56" t="str">
        <f ca="1">IF(ISNA(VLOOKUP(P105,ITK!$C$2:$C$959,1,FALSE)),"No","Yes")</f>
        <v>Yes</v>
      </c>
    </row>
    <row r="106" spans="2:20">
      <c r="B106" s="55"/>
      <c r="C106" s="27" t="s">
        <v>2112</v>
      </c>
      <c r="D106" s="28">
        <v>2301000</v>
      </c>
      <c r="E106" s="26" t="str">
        <f t="shared" si="11"/>
        <v>Portable CD</v>
      </c>
      <c r="F106" s="28">
        <v>2301040</v>
      </c>
      <c r="G106" s="26"/>
      <c r="O106" s="24" t="str">
        <f t="shared" si="8"/>
        <v>2302300</v>
      </c>
      <c r="P106" s="56">
        <v>2301345</v>
      </c>
      <c r="Q106" s="24" t="s">
        <v>230</v>
      </c>
      <c r="R106" s="24" t="str">
        <f t="shared" si="9"/>
        <v>Radios</v>
      </c>
      <c r="S106" s="56" t="str">
        <f t="shared" si="7"/>
        <v>Yes</v>
      </c>
      <c r="T106" s="56" t="str">
        <f ca="1">IF(ISNA(VLOOKUP(P106,ITK!$C$2:$C$959,1,FALSE)),"No","Yes")</f>
        <v>Yes</v>
      </c>
    </row>
    <row r="107" spans="2:20">
      <c r="B107" s="55"/>
      <c r="C107" s="26" t="s">
        <v>2112</v>
      </c>
      <c r="D107" s="28">
        <v>2301000</v>
      </c>
      <c r="E107" s="26" t="str">
        <f t="shared" si="11"/>
        <v>Portable MiniDisc</v>
      </c>
      <c r="F107" s="28">
        <v>2301045</v>
      </c>
      <c r="G107" s="27"/>
      <c r="O107" s="24" t="str">
        <f t="shared" si="8"/>
        <v>2302300</v>
      </c>
      <c r="P107" s="56">
        <v>2301360</v>
      </c>
      <c r="Q107" s="24" t="s">
        <v>896</v>
      </c>
      <c r="R107" s="24" t="str">
        <f t="shared" si="9"/>
        <v>Musical Instruments</v>
      </c>
      <c r="S107" s="56" t="str">
        <f t="shared" si="7"/>
        <v>Yes</v>
      </c>
      <c r="T107" s="56" t="str">
        <f ca="1">IF(ISNA(VLOOKUP(P107,ITK!$C$2:$C$959,1,FALSE)),"No","Yes")</f>
        <v>Yes</v>
      </c>
    </row>
    <row r="108" spans="2:20">
      <c r="B108" s="55"/>
      <c r="C108" s="27" t="s">
        <v>2112</v>
      </c>
      <c r="D108" s="28">
        <v>2301000</v>
      </c>
      <c r="E108" s="26" t="str">
        <f t="shared" si="11"/>
        <v>Portable Cassette</v>
      </c>
      <c r="F108" s="28">
        <v>2301050</v>
      </c>
      <c r="G108" s="27"/>
      <c r="O108" s="24" t="str">
        <f t="shared" si="8"/>
        <v>2302300</v>
      </c>
      <c r="P108" s="56">
        <v>2301365</v>
      </c>
      <c r="Q108" s="24" t="s">
        <v>694</v>
      </c>
      <c r="R108" s="24" t="str">
        <f t="shared" si="9"/>
        <v>Radar Detectors</v>
      </c>
      <c r="S108" s="56" t="str">
        <f t="shared" si="7"/>
        <v>Yes</v>
      </c>
      <c r="T108" s="56" t="str">
        <f ca="1">IF(ISNA(VLOOKUP(P108,ITK!$C$2:$C$959,1,FALSE)),"No","Yes")</f>
        <v>No</v>
      </c>
    </row>
    <row r="109" spans="2:20">
      <c r="B109" s="55"/>
      <c r="C109" s="26" t="s">
        <v>2112</v>
      </c>
      <c r="D109" s="28">
        <v>2301000</v>
      </c>
      <c r="E109" s="26" t="str">
        <f t="shared" si="11"/>
        <v>MP3 Outlet</v>
      </c>
      <c r="F109" s="28">
        <v>2301089</v>
      </c>
      <c r="G109" s="26"/>
      <c r="O109" s="24" t="str">
        <f t="shared" si="8"/>
        <v>2302300</v>
      </c>
      <c r="P109" s="56">
        <v>2301370</v>
      </c>
      <c r="Q109" s="24" t="s">
        <v>695</v>
      </c>
      <c r="R109" s="24" t="str">
        <f t="shared" si="9"/>
        <v>Car Audio and Video Accessories</v>
      </c>
      <c r="S109" s="56" t="str">
        <f t="shared" si="7"/>
        <v>Yes</v>
      </c>
      <c r="T109" s="56" t="str">
        <f ca="1">IF(ISNA(VLOOKUP(P109,ITK!$C$2:$C$959,1,FALSE)),"No","Yes")</f>
        <v>No</v>
      </c>
    </row>
    <row r="110" spans="2:20">
      <c r="B110" s="55"/>
      <c r="C110" s="27" t="s">
        <v>2112</v>
      </c>
      <c r="D110" s="28">
        <v>2301000</v>
      </c>
      <c r="E110" s="26" t="str">
        <f t="shared" si="11"/>
        <v>MP3 Other</v>
      </c>
      <c r="F110" s="28">
        <v>2301099</v>
      </c>
      <c r="G110" s="26"/>
      <c r="O110" s="24" t="str">
        <f t="shared" si="8"/>
        <v>2302300</v>
      </c>
      <c r="P110" s="56">
        <v>2301375</v>
      </c>
      <c r="Q110" s="24" t="s">
        <v>696</v>
      </c>
      <c r="R110" s="24" t="str">
        <f t="shared" si="9"/>
        <v>GPS Maps and Services</v>
      </c>
      <c r="S110" s="56" t="str">
        <f t="shared" si="7"/>
        <v>Yes</v>
      </c>
      <c r="T110" s="56" t="str">
        <f ca="1">IF(ISNA(VLOOKUP(P110,ITK!$C$2:$C$959,1,FALSE)),"No","Yes")</f>
        <v>No</v>
      </c>
    </row>
    <row r="111" spans="2:20">
      <c r="B111" s="55"/>
      <c r="C111" s="27" t="s">
        <v>2113</v>
      </c>
      <c r="D111" s="28">
        <v>2301300</v>
      </c>
      <c r="E111" s="26" t="str">
        <f t="shared" si="11"/>
        <v>GPS - Portable Navigation</v>
      </c>
      <c r="F111" s="28">
        <v>2301305</v>
      </c>
      <c r="G111" s="26"/>
      <c r="O111" s="24" t="str">
        <f t="shared" si="8"/>
        <v>2302300</v>
      </c>
      <c r="P111" s="56">
        <v>2301380</v>
      </c>
      <c r="Q111" s="24" t="s">
        <v>1169</v>
      </c>
      <c r="R111" s="24" t="str">
        <f t="shared" si="9"/>
        <v>GPS Accessories</v>
      </c>
      <c r="S111" s="56" t="str">
        <f t="shared" si="7"/>
        <v>Yes</v>
      </c>
      <c r="T111" s="56" t="str">
        <f ca="1">IF(ISNA(VLOOKUP(P111,ITK!$C$2:$C$959,1,FALSE)),"No","Yes")</f>
        <v>Yes</v>
      </c>
    </row>
    <row r="112" spans="2:20">
      <c r="B112" s="55"/>
      <c r="C112" s="26" t="s">
        <v>2113</v>
      </c>
      <c r="D112" s="28">
        <v>2301300</v>
      </c>
      <c r="E112" s="26" t="str">
        <f t="shared" si="11"/>
        <v>Car Stereo</v>
      </c>
      <c r="F112" s="28">
        <v>2301310</v>
      </c>
      <c r="G112" s="27"/>
      <c r="O112" s="24" t="str">
        <f t="shared" si="8"/>
        <v>2302300</v>
      </c>
      <c r="P112" s="56">
        <v>2301385</v>
      </c>
      <c r="Q112" s="24" t="s">
        <v>697</v>
      </c>
      <c r="R112" s="24" t="str">
        <f t="shared" si="9"/>
        <v>Satellite Radios and Accessories</v>
      </c>
      <c r="S112" s="56" t="str">
        <f t="shared" si="7"/>
        <v>Yes</v>
      </c>
      <c r="T112" s="56" t="str">
        <f ca="1">IF(ISNA(VLOOKUP(P112,ITK!$C$2:$C$959,1,FALSE)),"No","Yes")</f>
        <v>No</v>
      </c>
    </row>
    <row r="113" spans="2:20">
      <c r="B113" s="55"/>
      <c r="C113" s="26" t="s">
        <v>2113</v>
      </c>
      <c r="D113" s="28">
        <v>2301300</v>
      </c>
      <c r="E113" s="26" t="str">
        <f t="shared" si="11"/>
        <v>Car Speakers and Amplifiers</v>
      </c>
      <c r="F113" s="28">
        <v>2301315</v>
      </c>
      <c r="G113" s="27"/>
      <c r="O113" s="24" t="str">
        <f t="shared" si="8"/>
        <v>2302300</v>
      </c>
      <c r="P113" s="56">
        <v>2301405</v>
      </c>
      <c r="Q113" s="24" t="s">
        <v>1108</v>
      </c>
      <c r="R113" s="24" t="str">
        <f t="shared" si="9"/>
        <v>Laptop Carrying Cases</v>
      </c>
      <c r="S113" s="56" t="str">
        <f t="shared" si="7"/>
        <v>Yes</v>
      </c>
      <c r="T113" s="56" t="str">
        <f ca="1">IF(ISNA(VLOOKUP(P113,ITK!$C$2:$C$959,1,FALSE)),"No","Yes")</f>
        <v>Yes</v>
      </c>
    </row>
    <row r="114" spans="2:20">
      <c r="B114" s="55"/>
      <c r="C114" s="26" t="s">
        <v>2113</v>
      </c>
      <c r="D114" s="28">
        <v>2301300</v>
      </c>
      <c r="E114" s="26" t="str">
        <f t="shared" si="11"/>
        <v>Misc Outdoor Electronics</v>
      </c>
      <c r="F114" s="28">
        <v>2301320</v>
      </c>
      <c r="G114" s="27"/>
      <c r="O114" s="24" t="str">
        <f t="shared" si="8"/>
        <v>2302300</v>
      </c>
      <c r="P114" s="56">
        <v>2301410</v>
      </c>
      <c r="Q114" s="24" t="s">
        <v>350</v>
      </c>
      <c r="R114" s="24" t="str">
        <f t="shared" si="9"/>
        <v>Docks &amp; Port Replicators</v>
      </c>
      <c r="S114" s="56" t="str">
        <f t="shared" si="7"/>
        <v>Yes</v>
      </c>
      <c r="T114" s="56" t="str">
        <f ca="1">IF(ISNA(VLOOKUP(P114,ITK!$C$2:$C$959,1,FALSE)),"No","Yes")</f>
        <v>Yes</v>
      </c>
    </row>
    <row r="115" spans="2:20">
      <c r="B115" s="55"/>
      <c r="C115" s="26" t="s">
        <v>2113</v>
      </c>
      <c r="D115" s="28">
        <v>2301300</v>
      </c>
      <c r="E115" s="26" t="str">
        <f t="shared" si="11"/>
        <v>Car Video</v>
      </c>
      <c r="F115" s="28">
        <v>2301325</v>
      </c>
      <c r="G115" s="27"/>
      <c r="O115" s="24" t="str">
        <f t="shared" si="8"/>
        <v>2302300</v>
      </c>
      <c r="P115" s="56">
        <v>2301415</v>
      </c>
      <c r="Q115" s="24" t="s">
        <v>990</v>
      </c>
      <c r="R115" s="24" t="str">
        <f t="shared" si="9"/>
        <v>Batteries &amp; Chargers</v>
      </c>
      <c r="S115" s="56" t="str">
        <f t="shared" si="7"/>
        <v>Yes</v>
      </c>
      <c r="T115" s="56" t="str">
        <f ca="1">IF(ISNA(VLOOKUP(P115,ITK!$C$2:$C$959,1,FALSE)),"No","Yes")</f>
        <v>Yes</v>
      </c>
    </row>
    <row r="116" spans="2:20">
      <c r="B116" s="55"/>
      <c r="C116" s="26" t="s">
        <v>2113</v>
      </c>
      <c r="D116" s="28">
        <v>2301300</v>
      </c>
      <c r="E116" s="26" t="str">
        <f t="shared" si="11"/>
        <v>Marine Navigation</v>
      </c>
      <c r="F116" s="28">
        <v>2301330</v>
      </c>
      <c r="G116" s="27"/>
      <c r="O116" s="24" t="str">
        <f t="shared" si="8"/>
        <v>2302300</v>
      </c>
      <c r="P116" s="56">
        <v>2301489</v>
      </c>
      <c r="Q116" s="24" t="s">
        <v>698</v>
      </c>
      <c r="R116" s="24" t="str">
        <f t="shared" si="9"/>
        <v>Laptop Accessories Outlet</v>
      </c>
      <c r="S116" s="56" t="str">
        <f t="shared" si="7"/>
        <v>Yes</v>
      </c>
      <c r="T116" s="56" t="str">
        <f ca="1">IF(ISNA(VLOOKUP(P116,ITK!$C$2:$C$959,1,FALSE)),"No","Yes")</f>
        <v>No</v>
      </c>
    </row>
    <row r="117" spans="2:20">
      <c r="B117" s="55"/>
      <c r="C117" s="26" t="s">
        <v>2113</v>
      </c>
      <c r="D117" s="28">
        <v>2301300</v>
      </c>
      <c r="E117" s="26" t="str">
        <f t="shared" si="11"/>
        <v>Car Security Systems</v>
      </c>
      <c r="F117" s="28">
        <v>2301335</v>
      </c>
      <c r="G117" s="27"/>
      <c r="O117" s="24" t="str">
        <f t="shared" si="8"/>
        <v>2302300</v>
      </c>
      <c r="P117" s="56">
        <v>2301490</v>
      </c>
      <c r="Q117" s="24" t="s">
        <v>1116</v>
      </c>
      <c r="R117" s="24" t="str">
        <f t="shared" si="9"/>
        <v>Other Laptop Accessories</v>
      </c>
      <c r="S117" s="56" t="str">
        <f t="shared" si="7"/>
        <v>Yes</v>
      </c>
      <c r="T117" s="56" t="str">
        <f ca="1">IF(ISNA(VLOOKUP(P117,ITK!$C$2:$C$959,1,FALSE)),"No","Yes")</f>
        <v>Yes</v>
      </c>
    </row>
    <row r="118" spans="2:20">
      <c r="B118" s="55"/>
      <c r="C118" s="26" t="s">
        <v>2113</v>
      </c>
      <c r="D118" s="28">
        <v>2301300</v>
      </c>
      <c r="E118" s="26" t="str">
        <f t="shared" si="11"/>
        <v>2-Way Radios</v>
      </c>
      <c r="F118" s="28">
        <v>2301340</v>
      </c>
      <c r="G118" s="27"/>
      <c r="O118" s="24" t="str">
        <f t="shared" si="8"/>
        <v>2302300</v>
      </c>
      <c r="P118" s="56">
        <v>2302054</v>
      </c>
      <c r="Q118" s="24" t="s">
        <v>699</v>
      </c>
      <c r="R118" s="24" t="str">
        <f t="shared" si="9"/>
        <v>Accessories</v>
      </c>
      <c r="S118" s="56" t="str">
        <f t="shared" si="7"/>
        <v>Yes</v>
      </c>
      <c r="T118" s="56" t="str">
        <f ca="1">IF(ISNA(VLOOKUP(P118,ITK!$C$2:$C$959,1,FALSE)),"No","Yes")</f>
        <v>No</v>
      </c>
    </row>
    <row r="119" spans="2:20">
      <c r="B119" s="55"/>
      <c r="C119" s="26" t="s">
        <v>2113</v>
      </c>
      <c r="D119" s="28">
        <v>2301300</v>
      </c>
      <c r="E119" s="26" t="str">
        <f t="shared" si="11"/>
        <v>Radios</v>
      </c>
      <c r="F119" s="28">
        <v>2301345</v>
      </c>
      <c r="G119" s="27"/>
      <c r="O119" s="24" t="str">
        <f t="shared" si="8"/>
        <v>2302300</v>
      </c>
      <c r="P119" s="56">
        <v>2305405</v>
      </c>
      <c r="Q119" s="24" t="s">
        <v>2721</v>
      </c>
      <c r="R119" s="24" t="str">
        <f t="shared" si="9"/>
        <v>A/V Mounts and Stands</v>
      </c>
      <c r="S119" s="56" t="str">
        <f t="shared" si="7"/>
        <v>Yes</v>
      </c>
      <c r="T119" s="56" t="str">
        <f ca="1">IF(ISNA(VLOOKUP(P119,ITK!$C$2:$C$959,1,FALSE)),"No","Yes")</f>
        <v>Yes</v>
      </c>
    </row>
    <row r="120" spans="2:20">
      <c r="B120" s="55"/>
      <c r="C120" s="26" t="s">
        <v>2113</v>
      </c>
      <c r="D120" s="28">
        <v>2301300</v>
      </c>
      <c r="E120" s="26" t="str">
        <f t="shared" si="11"/>
        <v>Musical Instruments</v>
      </c>
      <c r="F120" s="28">
        <v>2301360</v>
      </c>
      <c r="G120" s="26"/>
      <c r="O120" s="24" t="str">
        <f t="shared" si="8"/>
        <v>2302300</v>
      </c>
      <c r="P120" s="56">
        <v>2305410</v>
      </c>
      <c r="Q120" s="24" t="s">
        <v>700</v>
      </c>
      <c r="R120" s="24" t="str">
        <f t="shared" si="9"/>
        <v>Presentation Supplies</v>
      </c>
      <c r="S120" s="56" t="str">
        <f t="shared" si="7"/>
        <v>Yes</v>
      </c>
      <c r="T120" s="56" t="str">
        <f ca="1">IF(ISNA(VLOOKUP(P120,ITK!$C$2:$C$959,1,FALSE)),"No","Yes")</f>
        <v>No</v>
      </c>
    </row>
    <row r="121" spans="2:20">
      <c r="B121" s="55"/>
      <c r="C121" s="26" t="s">
        <v>2113</v>
      </c>
      <c r="D121" s="28">
        <v>2301300</v>
      </c>
      <c r="E121" s="26" t="str">
        <f t="shared" si="11"/>
        <v>Radar Detectors</v>
      </c>
      <c r="F121" s="28">
        <v>2301365</v>
      </c>
      <c r="G121" s="26"/>
      <c r="O121" s="24" t="str">
        <f t="shared" si="8"/>
        <v>2302300</v>
      </c>
      <c r="P121" s="56">
        <v>2305415</v>
      </c>
      <c r="Q121" s="24" t="s">
        <v>882</v>
      </c>
      <c r="R121" s="24" t="str">
        <f t="shared" si="9"/>
        <v>Media</v>
      </c>
      <c r="S121" s="56" t="str">
        <f t="shared" si="7"/>
        <v>Yes</v>
      </c>
      <c r="T121" s="56" t="str">
        <f ca="1">IF(ISNA(VLOOKUP(P121,ITK!$C$2:$C$959,1,FALSE)),"No","Yes")</f>
        <v>Yes</v>
      </c>
    </row>
    <row r="122" spans="2:20">
      <c r="B122" s="55"/>
      <c r="C122" s="27" t="s">
        <v>2113</v>
      </c>
      <c r="D122" s="28">
        <v>2301300</v>
      </c>
      <c r="E122" s="26" t="str">
        <f t="shared" si="11"/>
        <v>Car Audio and Video Accessories</v>
      </c>
      <c r="F122" s="28">
        <v>2301370</v>
      </c>
      <c r="G122" s="26"/>
      <c r="O122" s="24" t="str">
        <f t="shared" si="8"/>
        <v>2302300</v>
      </c>
      <c r="P122" s="56">
        <v>2305420</v>
      </c>
      <c r="Q122" s="24" t="s">
        <v>2754</v>
      </c>
      <c r="R122" s="24" t="str">
        <f t="shared" si="9"/>
        <v>Computer Cables</v>
      </c>
      <c r="S122" s="56" t="str">
        <f t="shared" si="7"/>
        <v>Yes</v>
      </c>
      <c r="T122" s="56" t="str">
        <f ca="1">IF(ISNA(VLOOKUP(P122,ITK!$C$2:$C$959,1,FALSE)),"No","Yes")</f>
        <v>Yes</v>
      </c>
    </row>
    <row r="123" spans="2:20">
      <c r="B123" s="55"/>
      <c r="C123" s="27" t="s">
        <v>2113</v>
      </c>
      <c r="D123" s="28">
        <v>2301300</v>
      </c>
      <c r="E123" s="26" t="str">
        <f t="shared" si="11"/>
        <v>GPS Maps and Services</v>
      </c>
      <c r="F123" s="28">
        <v>2301375</v>
      </c>
      <c r="G123" s="26"/>
      <c r="O123" s="24" t="str">
        <f t="shared" si="8"/>
        <v>2302300</v>
      </c>
      <c r="P123" s="56">
        <v>2305425</v>
      </c>
      <c r="Q123" s="24" t="s">
        <v>701</v>
      </c>
      <c r="R123" s="24" t="str">
        <f t="shared" si="9"/>
        <v>Speakers</v>
      </c>
      <c r="S123" s="56" t="str">
        <f t="shared" si="7"/>
        <v>Yes</v>
      </c>
      <c r="T123" s="56" t="str">
        <f ca="1">IF(ISNA(VLOOKUP(P123,ITK!$C$2:$C$959,1,FALSE)),"No","Yes")</f>
        <v>No</v>
      </c>
    </row>
    <row r="124" spans="2:20">
      <c r="B124" s="55"/>
      <c r="C124" s="27" t="s">
        <v>2113</v>
      </c>
      <c r="D124" s="28">
        <v>2301300</v>
      </c>
      <c r="E124" s="26" t="str">
        <f t="shared" si="11"/>
        <v>GPS Accessories</v>
      </c>
      <c r="F124" s="28">
        <v>2301380</v>
      </c>
      <c r="G124" s="26"/>
      <c r="O124" s="24" t="str">
        <f t="shared" si="8"/>
        <v>2302300</v>
      </c>
      <c r="P124" s="56">
        <v>2305430</v>
      </c>
      <c r="Q124" s="24" t="s">
        <v>2729</v>
      </c>
      <c r="R124" s="24" t="str">
        <f t="shared" si="9"/>
        <v>Audio Video Cables</v>
      </c>
      <c r="S124" s="56" t="str">
        <f t="shared" si="7"/>
        <v>Yes</v>
      </c>
      <c r="T124" s="56" t="str">
        <f ca="1">IF(ISNA(VLOOKUP(P124,ITK!$C$2:$C$959,1,FALSE)),"No","Yes")</f>
        <v>Yes</v>
      </c>
    </row>
    <row r="125" spans="2:20">
      <c r="B125" s="55"/>
      <c r="C125" s="27" t="s">
        <v>2113</v>
      </c>
      <c r="D125" s="28">
        <v>2301300</v>
      </c>
      <c r="E125" s="26" t="str">
        <f t="shared" si="11"/>
        <v>Satellite Radios and Accessories</v>
      </c>
      <c r="F125" s="28">
        <v>2301385</v>
      </c>
      <c r="G125" s="26"/>
      <c r="O125" s="24" t="str">
        <f t="shared" si="8"/>
        <v>2302300</v>
      </c>
      <c r="P125" s="56">
        <v>2305435</v>
      </c>
      <c r="Q125" s="24" t="s">
        <v>2738</v>
      </c>
      <c r="R125" s="24" t="str">
        <f t="shared" si="9"/>
        <v>Power</v>
      </c>
      <c r="S125" s="56" t="str">
        <f t="shared" si="7"/>
        <v>Yes</v>
      </c>
      <c r="T125" s="56" t="str">
        <f ca="1">IF(ISNA(VLOOKUP(P125,ITK!$C$2:$C$959,1,FALSE)),"No","Yes")</f>
        <v>Yes</v>
      </c>
    </row>
    <row r="126" spans="2:20">
      <c r="B126" s="55"/>
      <c r="C126" s="29" t="s">
        <v>2106</v>
      </c>
      <c r="D126" s="28">
        <v>2300200</v>
      </c>
      <c r="E126" s="26" t="str">
        <f t="shared" si="11"/>
        <v>Inkjet All-in-one Printers</v>
      </c>
      <c r="F126" s="28">
        <v>2300205</v>
      </c>
      <c r="G126" s="26"/>
      <c r="O126" s="24" t="str">
        <f t="shared" si="8"/>
        <v>2302300</v>
      </c>
      <c r="P126" s="56">
        <v>2305440</v>
      </c>
      <c r="Q126" s="24" t="s">
        <v>2719</v>
      </c>
      <c r="R126" s="24" t="str">
        <f t="shared" si="9"/>
        <v>Atennas &amp; Remote Controls</v>
      </c>
      <c r="S126" s="56" t="str">
        <f t="shared" si="7"/>
        <v>Yes</v>
      </c>
      <c r="T126" s="56" t="str">
        <f ca="1">IF(ISNA(VLOOKUP(P126,ITK!$C$2:$C$959,1,FALSE)),"No","Yes")</f>
        <v>Yes</v>
      </c>
    </row>
    <row r="127" spans="2:20">
      <c r="B127" s="55"/>
      <c r="C127" s="29" t="s">
        <v>2106</v>
      </c>
      <c r="D127" s="28">
        <v>2300200</v>
      </c>
      <c r="E127" s="26" t="str">
        <f t="shared" si="11"/>
        <v>Laser All-in-one Printers</v>
      </c>
      <c r="F127" s="28">
        <v>2300206</v>
      </c>
      <c r="G127" s="26"/>
      <c r="O127" s="24" t="str">
        <f t="shared" si="8"/>
        <v>2302300</v>
      </c>
      <c r="P127" s="56">
        <v>2305445</v>
      </c>
      <c r="Q127" s="24" t="s">
        <v>1130</v>
      </c>
      <c r="R127" s="24" t="str">
        <f t="shared" si="9"/>
        <v>Headphones</v>
      </c>
      <c r="S127" s="56" t="str">
        <f t="shared" si="7"/>
        <v>Yes</v>
      </c>
      <c r="T127" s="56" t="str">
        <f ca="1">IF(ISNA(VLOOKUP(P127,ITK!$C$2:$C$959,1,FALSE)),"No","Yes")</f>
        <v>Yes</v>
      </c>
    </row>
    <row r="128" spans="2:20">
      <c r="B128" s="55"/>
      <c r="C128" s="29" t="s">
        <v>2106</v>
      </c>
      <c r="D128" s="28">
        <v>2300200</v>
      </c>
      <c r="E128" s="26" t="str">
        <f t="shared" si="11"/>
        <v>Scanners</v>
      </c>
      <c r="F128" s="28">
        <v>2300225</v>
      </c>
      <c r="G128" s="26"/>
      <c r="O128" s="24" t="str">
        <f t="shared" si="8"/>
        <v>2302300</v>
      </c>
      <c r="P128" s="56">
        <v>2305450</v>
      </c>
      <c r="Q128" s="24" t="s">
        <v>1038</v>
      </c>
      <c r="R128" s="24" t="str">
        <f t="shared" si="9"/>
        <v>Automotive</v>
      </c>
      <c r="S128" s="56" t="str">
        <f t="shared" si="7"/>
        <v>Yes</v>
      </c>
      <c r="T128" s="56" t="str">
        <f ca="1">IF(ISNA(VLOOKUP(P128,ITK!$C$2:$C$959,1,FALSE)),"No","Yes")</f>
        <v>Yes</v>
      </c>
    </row>
    <row r="129" spans="2:20">
      <c r="B129" s="55"/>
      <c r="C129" s="29" t="s">
        <v>2106</v>
      </c>
      <c r="D129" s="28">
        <v>2300200</v>
      </c>
      <c r="E129" s="26" t="str">
        <f t="shared" si="11"/>
        <v>Inkjet Single-Function Printers</v>
      </c>
      <c r="F129" s="28">
        <v>2300230</v>
      </c>
      <c r="G129" s="26"/>
      <c r="O129" s="24" t="str">
        <f t="shared" si="8"/>
        <v>2302300</v>
      </c>
      <c r="P129" s="56">
        <v>2305455</v>
      </c>
      <c r="Q129" s="24" t="s">
        <v>235</v>
      </c>
      <c r="R129" s="24" t="str">
        <f t="shared" si="9"/>
        <v>Clock Radios</v>
      </c>
      <c r="S129" s="56" t="str">
        <f t="shared" si="7"/>
        <v>Yes</v>
      </c>
      <c r="T129" s="56" t="str">
        <f ca="1">IF(ISNA(VLOOKUP(P129,ITK!$C$2:$C$959,1,FALSE)),"No","Yes")</f>
        <v>Yes</v>
      </c>
    </row>
    <row r="130" spans="2:20">
      <c r="B130" s="55"/>
      <c r="C130" s="29" t="s">
        <v>2106</v>
      </c>
      <c r="D130" s="28">
        <v>2300200</v>
      </c>
      <c r="E130" s="26" t="str">
        <f t="shared" si="11"/>
        <v>Laser Single-Function Printers</v>
      </c>
      <c r="F130" s="28">
        <v>2300235</v>
      </c>
      <c r="G130" s="26"/>
      <c r="O130" s="24" t="str">
        <f t="shared" si="8"/>
        <v>2302300</v>
      </c>
      <c r="P130" s="56">
        <v>2305460</v>
      </c>
      <c r="Q130" s="24" t="s">
        <v>702</v>
      </c>
      <c r="R130" s="24" t="str">
        <f t="shared" si="9"/>
        <v>Telephone Accessories</v>
      </c>
      <c r="S130" s="56" t="str">
        <f t="shared" si="7"/>
        <v>Yes</v>
      </c>
      <c r="T130" s="56" t="str">
        <f ca="1">IF(ISNA(VLOOKUP(P130,ITK!$C$2:$C$959,1,FALSE)),"No","Yes")</f>
        <v>No</v>
      </c>
    </row>
    <row r="131" spans="2:20">
      <c r="B131" s="55"/>
      <c r="C131" s="29" t="s">
        <v>2106</v>
      </c>
      <c r="D131" s="28">
        <v>2300200</v>
      </c>
      <c r="E131" s="26" t="str">
        <f t="shared" si="11"/>
        <v>Calculators</v>
      </c>
      <c r="F131" s="28">
        <v>2300250</v>
      </c>
      <c r="G131" s="26"/>
      <c r="O131" s="24" t="str">
        <f t="shared" si="8"/>
        <v>2302300</v>
      </c>
      <c r="P131" s="56">
        <v>2305465</v>
      </c>
      <c r="Q131" s="24" t="s">
        <v>880</v>
      </c>
      <c r="R131" s="24" t="str">
        <f t="shared" si="9"/>
        <v>Media Storage Cases</v>
      </c>
      <c r="S131" s="56" t="str">
        <f>IF(ISNA(VLOOKUP(R131,$E$3:$E$140,1,FALSE)),"No","Yes")</f>
        <v>Yes</v>
      </c>
      <c r="T131" s="56" t="str">
        <f ca="1">IF(ISNA(VLOOKUP(P131,ITK!$C$2:$C$959,1,FALSE)),"No","Yes")</f>
        <v>Yes</v>
      </c>
    </row>
    <row r="132" spans="2:20">
      <c r="B132" s="55"/>
      <c r="C132" s="29" t="s">
        <v>2106</v>
      </c>
      <c r="D132" s="28">
        <v>2300200</v>
      </c>
      <c r="E132" s="26" t="str">
        <f t="shared" si="11"/>
        <v>Telephones</v>
      </c>
      <c r="F132" s="28">
        <v>2300251</v>
      </c>
      <c r="G132" s="26"/>
      <c r="O132" s="24" t="str">
        <f>CONCATENATE(230,LEFT(P132,2),"00")</f>
        <v>2302300</v>
      </c>
      <c r="P132" s="56">
        <v>2305470</v>
      </c>
      <c r="Q132" s="24" t="s">
        <v>973</v>
      </c>
      <c r="R132" s="24" t="str">
        <f>MID(Q132,6,50)</f>
        <v>Batteries</v>
      </c>
      <c r="S132" s="56" t="str">
        <f>IF(ISNA(VLOOKUP(R132,$E$3:$E$140,1,FALSE)),"No","Yes")</f>
        <v>Yes</v>
      </c>
      <c r="T132" s="56" t="str">
        <f ca="1">IF(ISNA(VLOOKUP(P132,ITK!$C$2:$C$959,1,FALSE)),"No","Yes")</f>
        <v>Yes</v>
      </c>
    </row>
    <row r="133" spans="2:20">
      <c r="B133" s="55"/>
      <c r="C133" s="29" t="s">
        <v>2106</v>
      </c>
      <c r="D133" s="28">
        <v>2300200</v>
      </c>
      <c r="E133" s="26" t="str">
        <f t="shared" si="11"/>
        <v>Telephone Accessories</v>
      </c>
      <c r="F133" s="28">
        <v>2300252</v>
      </c>
      <c r="G133" s="26"/>
      <c r="O133" s="24" t="str">
        <f>CONCATENATE(230,LEFT(P133,2),"00")</f>
        <v>2302300</v>
      </c>
      <c r="P133" s="56">
        <v>2305489</v>
      </c>
      <c r="Q133" s="24" t="s">
        <v>703</v>
      </c>
      <c r="R133" s="24" t="str">
        <f>MID(Q133,6,50)</f>
        <v>Accessories Outlet</v>
      </c>
      <c r="S133" s="56" t="str">
        <f>IF(ISNA(VLOOKUP(R133,$E$3:$E$140,1,FALSE)),"No","Yes")</f>
        <v>Yes</v>
      </c>
      <c r="T133" s="56" t="str">
        <f ca="1">IF(ISNA(VLOOKUP(P133,ITK!$C$2:$C$959,1,FALSE)),"No","Yes")</f>
        <v>No</v>
      </c>
    </row>
    <row r="134" spans="2:20">
      <c r="B134" s="55"/>
      <c r="C134" s="29" t="s">
        <v>2106</v>
      </c>
      <c r="D134" s="28">
        <v>2300200</v>
      </c>
      <c r="E134" s="26" t="str">
        <f t="shared" si="11"/>
        <v>Small SOHO Electronics</v>
      </c>
      <c r="F134" s="28">
        <v>2300272</v>
      </c>
      <c r="G134" s="26"/>
      <c r="O134" s="24" t="str">
        <f>CONCATENATE(230,LEFT(P134,2),"00")</f>
        <v>2302300</v>
      </c>
      <c r="P134" s="56">
        <v>2305499</v>
      </c>
      <c r="Q134" s="24" t="s">
        <v>2746</v>
      </c>
      <c r="R134" s="24" t="str">
        <f>MID(Q134,6,50)</f>
        <v>Accessories Other</v>
      </c>
      <c r="S134" s="56" t="str">
        <f>IF(ISNA(VLOOKUP(R134,$E$3:$E$140,1,FALSE)),"No","Yes")</f>
        <v>Yes</v>
      </c>
      <c r="T134" s="56" t="str">
        <f ca="1">IF(ISNA(VLOOKUP(P134,ITK!$C$2:$C$959,1,FALSE)),"No","Yes")</f>
        <v>Yes</v>
      </c>
    </row>
    <row r="135" spans="2:20">
      <c r="B135" s="55"/>
      <c r="C135" s="29" t="s">
        <v>2106</v>
      </c>
      <c r="D135" s="28">
        <v>2300200</v>
      </c>
      <c r="E135" s="26" t="str">
        <f t="shared" si="11"/>
        <v>Voice Recorders</v>
      </c>
      <c r="F135" s="28">
        <v>2300274</v>
      </c>
      <c r="G135" s="26"/>
      <c r="O135" s="24" t="str">
        <f>CONCATENATE(230,LEFT(P135,2),"00")</f>
        <v>2302300</v>
      </c>
      <c r="P135" s="56">
        <v>2309999</v>
      </c>
      <c r="Q135" s="24" t="s">
        <v>704</v>
      </c>
      <c r="R135" s="24" t="str">
        <f>MID(Q135,6,50)</f>
        <v>Uncategorized</v>
      </c>
      <c r="S135" s="56" t="str">
        <f>IF(ISNA(VLOOKUP(R135,$E$3:$E$140,1,FALSE)),"No","Yes")</f>
        <v>Yes</v>
      </c>
      <c r="T135" s="56" t="str">
        <f ca="1">IF(ISNA(VLOOKUP(P135,ITK!$C$2:$C$959,1,FALSE)),"No","Yes")</f>
        <v>No</v>
      </c>
    </row>
    <row r="136" spans="2:20">
      <c r="B136" s="55"/>
      <c r="C136" s="29" t="s">
        <v>2106</v>
      </c>
      <c r="D136" s="28">
        <v>2300200</v>
      </c>
      <c r="E136" s="26" t="str">
        <f>VLOOKUP(F136,$P$3:$R$135,3,FALSE)</f>
        <v>Ink</v>
      </c>
      <c r="F136" s="28">
        <v>2300280</v>
      </c>
      <c r="G136" s="26"/>
    </row>
    <row r="137" spans="2:20">
      <c r="B137" s="55"/>
      <c r="C137" s="29" t="s">
        <v>2106</v>
      </c>
      <c r="D137" s="28">
        <v>2300200</v>
      </c>
      <c r="E137" s="26" t="str">
        <f>VLOOKUP(F137,$P$3:$R$135,3,FALSE)</f>
        <v>Toner</v>
      </c>
      <c r="F137" s="28">
        <v>2300281</v>
      </c>
      <c r="G137" s="26"/>
    </row>
    <row r="138" spans="2:20">
      <c r="B138" s="55"/>
      <c r="C138" s="29" t="s">
        <v>2106</v>
      </c>
      <c r="D138" s="28">
        <v>2300200</v>
      </c>
      <c r="E138" s="26" t="str">
        <f>VLOOKUP(F138,$P$3:$R$135,3,FALSE)</f>
        <v>Shredders</v>
      </c>
      <c r="F138" s="28">
        <v>2300282</v>
      </c>
      <c r="G138" s="26"/>
    </row>
    <row r="139" spans="2:20">
      <c r="B139" s="55"/>
      <c r="C139" s="29" t="s">
        <v>2106</v>
      </c>
      <c r="D139" s="28">
        <v>2300200</v>
      </c>
      <c r="E139" s="26" t="str">
        <f>VLOOKUP(F139,$P$3:$R$135,3,FALSE)</f>
        <v>SOHO Other</v>
      </c>
      <c r="F139" s="28">
        <v>2300299</v>
      </c>
      <c r="G139" s="26"/>
    </row>
    <row r="140" spans="2:20">
      <c r="B140" s="55"/>
      <c r="C140" s="31" t="s">
        <v>2116</v>
      </c>
      <c r="D140" s="30">
        <v>2309900</v>
      </c>
      <c r="E140" s="26" t="str">
        <f>VLOOKUP(F140,$P$3:$R$135,3,FALSE)</f>
        <v>Uncategorized</v>
      </c>
      <c r="F140" s="28">
        <v>2309999</v>
      </c>
      <c r="G140" s="26"/>
    </row>
    <row r="141" spans="2:20">
      <c r="B141" s="55"/>
      <c r="C141" s="29"/>
      <c r="D141" s="28"/>
      <c r="E141" s="26"/>
      <c r="F141" s="28"/>
      <c r="G141" s="26"/>
    </row>
    <row r="142" spans="2:20">
      <c r="B142" s="55"/>
      <c r="C142" s="29"/>
      <c r="D142" s="28"/>
      <c r="E142" s="26"/>
      <c r="F142" s="28"/>
      <c r="G142" s="26"/>
    </row>
    <row r="143" spans="2:20">
      <c r="B143" s="55"/>
      <c r="C143" s="29"/>
      <c r="D143" s="28"/>
      <c r="E143" s="26"/>
      <c r="F143" s="28"/>
      <c r="G143" s="26"/>
    </row>
    <row r="144" spans="2:20">
      <c r="B144" s="55"/>
      <c r="C144" s="29"/>
      <c r="D144" s="28"/>
      <c r="E144" s="27"/>
      <c r="F144" s="28"/>
      <c r="G144" s="26"/>
    </row>
    <row r="145" spans="2:7">
      <c r="B145" s="55"/>
      <c r="C145" s="29"/>
      <c r="D145" s="28"/>
      <c r="E145" s="26"/>
      <c r="F145" s="28"/>
      <c r="G145" s="26"/>
    </row>
    <row r="146" spans="2:7">
      <c r="B146" s="55"/>
      <c r="C146" s="29"/>
      <c r="D146" s="28"/>
      <c r="E146" s="26"/>
      <c r="F146" s="28"/>
      <c r="G146" s="26"/>
    </row>
    <row r="147" spans="2:7">
      <c r="B147" s="55"/>
      <c r="C147" s="29"/>
      <c r="D147" s="28"/>
      <c r="E147" s="26"/>
      <c r="F147" s="28"/>
      <c r="G147" s="26"/>
    </row>
    <row r="148" spans="2:7">
      <c r="B148" s="55"/>
      <c r="C148" s="29"/>
      <c r="D148" s="28"/>
      <c r="E148" s="26"/>
      <c r="F148" s="28"/>
      <c r="G148" s="26"/>
    </row>
    <row r="149" spans="2:7">
      <c r="B149" s="55"/>
      <c r="C149" s="26"/>
      <c r="D149" s="28"/>
      <c r="E149" s="26"/>
      <c r="F149" s="28"/>
      <c r="G149" s="26"/>
    </row>
    <row r="150" spans="2:7">
      <c r="B150" s="55"/>
      <c r="C150" s="27"/>
      <c r="D150" s="28"/>
      <c r="E150" s="27"/>
      <c r="F150" s="28"/>
      <c r="G150" s="26"/>
    </row>
    <row r="151" spans="2:7">
      <c r="B151" s="55"/>
      <c r="F151" s="26"/>
      <c r="G151" s="26"/>
    </row>
    <row r="152" spans="2:7">
      <c r="B152" s="55"/>
      <c r="F152" s="26"/>
      <c r="G152" s="26"/>
    </row>
    <row r="153" spans="2:7">
      <c r="B153" s="55"/>
      <c r="F153" s="26"/>
      <c r="G153" s="26"/>
    </row>
    <row r="154" spans="2:7">
      <c r="B154" s="55"/>
      <c r="F154" s="26"/>
      <c r="G154" s="26"/>
    </row>
    <row r="155" spans="2:7">
      <c r="B155" s="55"/>
      <c r="F155" s="26"/>
      <c r="G155" s="26"/>
    </row>
    <row r="156" spans="2:7">
      <c r="B156" s="55"/>
      <c r="F156" s="26"/>
      <c r="G156" s="26"/>
    </row>
    <row r="157" spans="2:7">
      <c r="B157" s="55"/>
      <c r="F157" s="26"/>
      <c r="G157" s="26"/>
    </row>
    <row r="158" spans="2:7">
      <c r="B158" s="55"/>
      <c r="F158" s="26"/>
      <c r="G158" s="26"/>
    </row>
    <row r="159" spans="2:7">
      <c r="B159" s="55"/>
      <c r="F159" s="26"/>
      <c r="G159" s="26"/>
    </row>
    <row r="160" spans="2:7">
      <c r="B160" s="55"/>
      <c r="F160" s="26"/>
      <c r="G160" s="26"/>
    </row>
    <row r="161" spans="2:7">
      <c r="B161" s="55"/>
      <c r="F161" s="26"/>
      <c r="G161" s="26"/>
    </row>
    <row r="162" spans="2:7">
      <c r="F162" s="26"/>
      <c r="G162" s="26"/>
    </row>
    <row r="163" spans="2:7">
      <c r="F163" s="26"/>
      <c r="G163" s="26"/>
    </row>
    <row r="164" spans="2:7">
      <c r="F164" s="26"/>
      <c r="G164" s="26"/>
    </row>
    <row r="165" spans="2:7">
      <c r="F165" s="26"/>
      <c r="G165" s="26"/>
    </row>
    <row r="166" spans="2:7">
      <c r="F166" s="26"/>
      <c r="G166" s="26"/>
    </row>
    <row r="167" spans="2:7">
      <c r="F167" s="26"/>
      <c r="G167" s="26"/>
    </row>
    <row r="168" spans="2:7">
      <c r="F168" s="26"/>
      <c r="G168" s="26"/>
    </row>
    <row r="169" spans="2:7">
      <c r="F169" s="26"/>
      <c r="G169" s="27"/>
    </row>
    <row r="170" spans="2:7">
      <c r="F170" s="26"/>
      <c r="G170" s="27"/>
    </row>
    <row r="171" spans="2:7">
      <c r="F171" s="26"/>
      <c r="G171" s="27"/>
    </row>
    <row r="172" spans="2:7">
      <c r="F172" s="26"/>
      <c r="G172" s="27"/>
    </row>
    <row r="173" spans="2:7">
      <c r="F173" s="26"/>
      <c r="G173" s="27"/>
    </row>
    <row r="174" spans="2:7">
      <c r="F174" s="27"/>
      <c r="G174" s="27"/>
    </row>
    <row r="175" spans="2:7">
      <c r="F175" s="27"/>
      <c r="G175" s="27"/>
    </row>
    <row r="176" spans="2:7">
      <c r="F176" s="27"/>
      <c r="G176" s="27"/>
    </row>
    <row r="177" spans="6:7">
      <c r="F177" s="27"/>
      <c r="G177" s="27"/>
    </row>
    <row r="178" spans="6:7">
      <c r="F178" s="27"/>
      <c r="G178" s="27"/>
    </row>
    <row r="179" spans="6:7">
      <c r="F179" s="27"/>
      <c r="G179" s="27"/>
    </row>
    <row r="180" spans="6:7">
      <c r="F180" s="27"/>
      <c r="G180" s="27"/>
    </row>
    <row r="181" spans="6:7">
      <c r="F181" s="27"/>
      <c r="G181" s="27"/>
    </row>
    <row r="182" spans="6:7">
      <c r="F182" s="27"/>
      <c r="G182" s="27"/>
    </row>
    <row r="183" spans="6:7">
      <c r="F183" s="27"/>
      <c r="G183" s="27"/>
    </row>
    <row r="184" spans="6:7">
      <c r="F184" s="27"/>
      <c r="G184" s="27"/>
    </row>
    <row r="185" spans="6:7">
      <c r="F185" s="27"/>
      <c r="G185" s="27"/>
    </row>
    <row r="186" spans="6:7">
      <c r="F186" s="27"/>
      <c r="G186" s="27"/>
    </row>
    <row r="187" spans="6:7">
      <c r="F187" s="27"/>
      <c r="G187" s="27"/>
    </row>
    <row r="188" spans="6:7">
      <c r="F188" s="27"/>
      <c r="G188" s="27"/>
    </row>
    <row r="189" spans="6:7">
      <c r="F189" s="27"/>
      <c r="G189" s="27"/>
    </row>
    <row r="190" spans="6:7">
      <c r="F190" s="27"/>
      <c r="G190" s="27"/>
    </row>
    <row r="191" spans="6:7">
      <c r="F191" s="27"/>
      <c r="G191" s="26"/>
    </row>
    <row r="192" spans="6:7">
      <c r="F192" s="27"/>
      <c r="G192" s="26"/>
    </row>
    <row r="193" spans="6:7">
      <c r="F193" s="27"/>
      <c r="G193" s="26"/>
    </row>
    <row r="194" spans="6:7">
      <c r="F194" s="27"/>
      <c r="G194" s="26"/>
    </row>
    <row r="195" spans="6:7">
      <c r="F195" s="27"/>
      <c r="G195" s="26"/>
    </row>
    <row r="196" spans="6:7">
      <c r="F196" s="26"/>
      <c r="G196" s="26"/>
    </row>
    <row r="197" spans="6:7">
      <c r="F197" s="26"/>
      <c r="G197" s="26"/>
    </row>
    <row r="198" spans="6:7">
      <c r="F198" s="26"/>
      <c r="G198" s="26"/>
    </row>
    <row r="199" spans="6:7">
      <c r="F199" s="26"/>
      <c r="G199" s="26"/>
    </row>
    <row r="200" spans="6:7">
      <c r="F200" s="26"/>
      <c r="G200" s="26"/>
    </row>
    <row r="201" spans="6:7">
      <c r="F201" s="26"/>
      <c r="G201" s="26"/>
    </row>
    <row r="202" spans="6:7">
      <c r="F202" s="26"/>
      <c r="G202" s="26"/>
    </row>
    <row r="203" spans="6:7">
      <c r="F203" s="26"/>
      <c r="G203" s="26"/>
    </row>
    <row r="204" spans="6:7">
      <c r="F204" s="26"/>
      <c r="G204" s="26"/>
    </row>
    <row r="205" spans="6:7">
      <c r="F205" s="26"/>
      <c r="G205" s="26"/>
    </row>
    <row r="206" spans="6:7">
      <c r="F206" s="26"/>
      <c r="G206" s="26"/>
    </row>
    <row r="207" spans="6:7">
      <c r="F207" s="26"/>
      <c r="G207" s="26"/>
    </row>
    <row r="208" spans="6:7">
      <c r="F208" s="26"/>
      <c r="G208" s="26"/>
    </row>
    <row r="209" spans="6:7">
      <c r="F209" s="26"/>
      <c r="G209" s="26"/>
    </row>
    <row r="210" spans="6:7">
      <c r="F210" s="26"/>
      <c r="G210" s="26"/>
    </row>
    <row r="211" spans="6:7">
      <c r="F211" s="26"/>
      <c r="G211" s="27"/>
    </row>
    <row r="212" spans="6:7">
      <c r="F212" s="26"/>
      <c r="G212" s="27"/>
    </row>
    <row r="213" spans="6:7">
      <c r="F213" s="26"/>
      <c r="G213" s="27"/>
    </row>
    <row r="214" spans="6:7">
      <c r="F214" s="26"/>
      <c r="G214" s="26"/>
    </row>
    <row r="215" spans="6:7">
      <c r="F215" s="26"/>
      <c r="G215" s="26"/>
    </row>
    <row r="216" spans="6:7">
      <c r="F216" s="27"/>
      <c r="G216" s="26"/>
    </row>
    <row r="217" spans="6:7">
      <c r="F217" s="27"/>
      <c r="G217" s="26"/>
    </row>
    <row r="218" spans="6:7">
      <c r="F218" s="27"/>
      <c r="G218" s="26"/>
    </row>
    <row r="219" spans="6:7">
      <c r="F219" s="26"/>
      <c r="G219" s="26"/>
    </row>
    <row r="220" spans="6:7">
      <c r="F220" s="26"/>
      <c r="G220" s="26"/>
    </row>
    <row r="221" spans="6:7">
      <c r="F221" s="26"/>
      <c r="G221" s="26"/>
    </row>
    <row r="222" spans="6:7">
      <c r="F222" s="26"/>
      <c r="G222" s="26"/>
    </row>
    <row r="223" spans="6:7">
      <c r="F223" s="26"/>
      <c r="G223" s="26"/>
    </row>
    <row r="224" spans="6:7">
      <c r="F224" s="26"/>
      <c r="G224" s="26"/>
    </row>
    <row r="225" spans="6:7">
      <c r="F225" s="26"/>
      <c r="G225" s="27"/>
    </row>
    <row r="226" spans="6:7">
      <c r="F226" s="26"/>
      <c r="G226" s="27"/>
    </row>
    <row r="227" spans="6:7">
      <c r="F227" s="26"/>
      <c r="G227" s="27"/>
    </row>
    <row r="228" spans="6:7">
      <c r="F228" s="26"/>
      <c r="G228" s="27"/>
    </row>
    <row r="229" spans="6:7">
      <c r="F229" s="26"/>
      <c r="G229" s="27"/>
    </row>
    <row r="230" spans="6:7">
      <c r="F230" s="27"/>
      <c r="G230" s="27"/>
    </row>
    <row r="231" spans="6:7">
      <c r="F231" s="27"/>
      <c r="G231" s="27"/>
    </row>
    <row r="232" spans="6:7">
      <c r="F232" s="27"/>
      <c r="G232" s="27"/>
    </row>
    <row r="233" spans="6:7">
      <c r="F233" s="27"/>
      <c r="G233" s="27"/>
    </row>
    <row r="234" spans="6:7">
      <c r="F234" s="27"/>
      <c r="G234" s="27"/>
    </row>
    <row r="235" spans="6:7">
      <c r="F235" s="27"/>
      <c r="G235" s="27"/>
    </row>
    <row r="236" spans="6:7">
      <c r="F236" s="27"/>
      <c r="G236" s="27"/>
    </row>
    <row r="237" spans="6:7">
      <c r="F237" s="27"/>
      <c r="G237" s="27"/>
    </row>
    <row r="238" spans="6:7">
      <c r="F238" s="27"/>
      <c r="G238" s="27"/>
    </row>
    <row r="239" spans="6:7">
      <c r="F239" s="27"/>
      <c r="G239" s="27"/>
    </row>
    <row r="240" spans="6:7">
      <c r="F240" s="27"/>
      <c r="G240" s="27"/>
    </row>
    <row r="241" spans="6:7">
      <c r="F241" s="27"/>
      <c r="G241" s="27"/>
    </row>
    <row r="242" spans="6:7">
      <c r="F242" s="27"/>
      <c r="G242" s="27"/>
    </row>
    <row r="243" spans="6:7">
      <c r="F243" s="27"/>
      <c r="G243" s="27"/>
    </row>
    <row r="244" spans="6:7">
      <c r="F244" s="27"/>
      <c r="G244" s="27"/>
    </row>
    <row r="245" spans="6:7">
      <c r="F245" s="27"/>
      <c r="G245" s="27"/>
    </row>
    <row r="246" spans="6:7">
      <c r="F246" s="27"/>
      <c r="G246" s="27"/>
    </row>
    <row r="247" spans="6:7">
      <c r="F247" s="27"/>
      <c r="G247" s="27"/>
    </row>
    <row r="248" spans="6:7">
      <c r="F248" s="27"/>
      <c r="G248" s="26"/>
    </row>
    <row r="249" spans="6:7">
      <c r="F249" s="27"/>
      <c r="G249" s="26"/>
    </row>
    <row r="250" spans="6:7">
      <c r="F250" s="27"/>
      <c r="G250" s="26"/>
    </row>
    <row r="251" spans="6:7">
      <c r="F251" s="27"/>
      <c r="G251" s="26"/>
    </row>
    <row r="252" spans="6:7">
      <c r="F252" s="27"/>
      <c r="G252" s="26"/>
    </row>
    <row r="253" spans="6:7">
      <c r="F253" s="26"/>
      <c r="G253" s="26"/>
    </row>
    <row r="254" spans="6:7">
      <c r="F254" s="26"/>
      <c r="G254" s="26"/>
    </row>
    <row r="255" spans="6:7">
      <c r="F255" s="26"/>
      <c r="G255" s="26"/>
    </row>
    <row r="256" spans="6:7">
      <c r="F256" s="26"/>
      <c r="G256" s="26"/>
    </row>
    <row r="257" spans="6:7">
      <c r="F257" s="26"/>
      <c r="G257" s="26"/>
    </row>
    <row r="258" spans="6:7">
      <c r="F258" s="26"/>
      <c r="G258" s="26"/>
    </row>
    <row r="259" spans="6:7">
      <c r="F259" s="26"/>
      <c r="G259" s="26"/>
    </row>
    <row r="260" spans="6:7">
      <c r="F260" s="26"/>
      <c r="G260" s="26"/>
    </row>
    <row r="261" spans="6:7">
      <c r="F261" s="26"/>
      <c r="G261" s="26"/>
    </row>
    <row r="262" spans="6:7">
      <c r="F262" s="26"/>
      <c r="G262" s="26"/>
    </row>
    <row r="263" spans="6:7">
      <c r="F263" s="26"/>
      <c r="G263" s="27"/>
    </row>
    <row r="264" spans="6:7">
      <c r="F264" s="26"/>
      <c r="G264" s="27"/>
    </row>
    <row r="265" spans="6:7">
      <c r="F265" s="26"/>
      <c r="G265" s="26"/>
    </row>
    <row r="266" spans="6:7">
      <c r="F266" s="26"/>
      <c r="G266" s="26"/>
    </row>
    <row r="267" spans="6:7">
      <c r="F267" s="26"/>
      <c r="G267" s="26"/>
    </row>
    <row r="268" spans="6:7">
      <c r="F268" s="27"/>
      <c r="G268" s="26"/>
    </row>
    <row r="269" spans="6:7">
      <c r="F269" s="27"/>
      <c r="G269" s="26"/>
    </row>
    <row r="270" spans="6:7">
      <c r="F270" s="26"/>
      <c r="G270" s="26"/>
    </row>
    <row r="271" spans="6:7">
      <c r="F271" s="26"/>
      <c r="G271" s="26"/>
    </row>
    <row r="272" spans="6:7">
      <c r="F272" s="26"/>
      <c r="G272" s="26"/>
    </row>
    <row r="273" spans="6:7">
      <c r="F273" s="26"/>
      <c r="G273" s="26"/>
    </row>
    <row r="274" spans="6:7">
      <c r="F274" s="26"/>
      <c r="G274" s="26"/>
    </row>
    <row r="275" spans="6:7">
      <c r="F275" s="26"/>
      <c r="G275" s="26"/>
    </row>
    <row r="276" spans="6:7">
      <c r="F276" s="26"/>
      <c r="G276" s="26"/>
    </row>
    <row r="277" spans="6:7">
      <c r="F277" s="26"/>
      <c r="G277" s="26"/>
    </row>
    <row r="278" spans="6:7">
      <c r="F278" s="26"/>
      <c r="G278" s="26"/>
    </row>
    <row r="279" spans="6:7">
      <c r="F279" s="26"/>
      <c r="G279" s="26"/>
    </row>
    <row r="280" spans="6:7">
      <c r="F280" s="26"/>
      <c r="G280" s="26"/>
    </row>
    <row r="281" spans="6:7">
      <c r="F281" s="26"/>
      <c r="G281" s="26"/>
    </row>
    <row r="282" spans="6:7">
      <c r="F282" s="26"/>
      <c r="G282" s="26"/>
    </row>
    <row r="283" spans="6:7">
      <c r="F283" s="26"/>
      <c r="G283" s="26"/>
    </row>
    <row r="284" spans="6:7">
      <c r="F284" s="26"/>
      <c r="G284" s="26"/>
    </row>
    <row r="285" spans="6:7">
      <c r="F285" s="26"/>
      <c r="G285" s="26"/>
    </row>
    <row r="286" spans="6:7">
      <c r="F286" s="26"/>
      <c r="G286" s="26"/>
    </row>
    <row r="287" spans="6:7">
      <c r="F287" s="26"/>
      <c r="G287" s="26"/>
    </row>
    <row r="288" spans="6:7">
      <c r="F288" s="26"/>
      <c r="G288" s="26"/>
    </row>
    <row r="289" spans="6:7">
      <c r="F289" s="26"/>
      <c r="G289" s="27"/>
    </row>
    <row r="290" spans="6:7">
      <c r="F290" s="26"/>
      <c r="G290" s="26"/>
    </row>
    <row r="291" spans="6:7">
      <c r="F291" s="26"/>
      <c r="G291" s="26"/>
    </row>
    <row r="292" spans="6:7">
      <c r="F292" s="26"/>
      <c r="G292" s="26"/>
    </row>
    <row r="293" spans="6:7">
      <c r="F293" s="26"/>
      <c r="G293" s="26"/>
    </row>
    <row r="294" spans="6:7">
      <c r="F294" s="27"/>
      <c r="G294" s="26"/>
    </row>
    <row r="295" spans="6:7">
      <c r="F295" s="26"/>
      <c r="G295" s="26"/>
    </row>
    <row r="296" spans="6:7">
      <c r="F296" s="26"/>
      <c r="G296" s="26"/>
    </row>
    <row r="297" spans="6:7">
      <c r="F297" s="26"/>
      <c r="G297" s="26"/>
    </row>
    <row r="298" spans="6:7">
      <c r="F298" s="26"/>
      <c r="G298" s="26"/>
    </row>
    <row r="299" spans="6:7">
      <c r="F299" s="26"/>
      <c r="G299" s="26"/>
    </row>
    <row r="300" spans="6:7">
      <c r="F300" s="26"/>
      <c r="G300" s="26"/>
    </row>
    <row r="301" spans="6:7">
      <c r="F301" s="26"/>
      <c r="G301" s="26"/>
    </row>
    <row r="302" spans="6:7">
      <c r="F302" s="26"/>
      <c r="G302" s="26"/>
    </row>
    <row r="303" spans="6:7">
      <c r="F303" s="26"/>
      <c r="G303" s="26"/>
    </row>
    <row r="304" spans="6:7">
      <c r="F304" s="26"/>
      <c r="G304" s="26"/>
    </row>
    <row r="305" spans="6:7">
      <c r="F305" s="26"/>
      <c r="G305" s="26"/>
    </row>
    <row r="306" spans="6:7">
      <c r="F306" s="26"/>
      <c r="G306" s="26"/>
    </row>
    <row r="307" spans="6:7">
      <c r="F307" s="26"/>
      <c r="G307" s="26"/>
    </row>
    <row r="308" spans="6:7">
      <c r="F308" s="26"/>
      <c r="G308" s="26"/>
    </row>
    <row r="309" spans="6:7">
      <c r="F309" s="26"/>
      <c r="G309" s="26"/>
    </row>
    <row r="310" spans="6:7">
      <c r="F310" s="26"/>
      <c r="G310" s="26"/>
    </row>
    <row r="311" spans="6:7">
      <c r="F311" s="26"/>
      <c r="G311" s="26"/>
    </row>
    <row r="312" spans="6:7">
      <c r="F312" s="26"/>
      <c r="G312" s="26"/>
    </row>
    <row r="313" spans="6:7">
      <c r="F313" s="26"/>
      <c r="G313" s="26"/>
    </row>
    <row r="314" spans="6:7">
      <c r="F314" s="26"/>
      <c r="G314" s="26"/>
    </row>
    <row r="315" spans="6:7">
      <c r="F315" s="26"/>
      <c r="G315" s="26"/>
    </row>
    <row r="316" spans="6:7">
      <c r="F316" s="26"/>
      <c r="G316" s="26"/>
    </row>
    <row r="317" spans="6:7">
      <c r="F317" s="26"/>
      <c r="G317" s="26"/>
    </row>
    <row r="318" spans="6:7">
      <c r="F318" s="26"/>
      <c r="G318" s="26"/>
    </row>
    <row r="319" spans="6:7">
      <c r="F319" s="26"/>
      <c r="G319" s="26"/>
    </row>
    <row r="320" spans="6:7">
      <c r="F320" s="26"/>
      <c r="G320" s="26"/>
    </row>
    <row r="321" spans="6:7">
      <c r="F321" s="26"/>
      <c r="G321" s="26"/>
    </row>
    <row r="322" spans="6:7">
      <c r="F322" s="26"/>
      <c r="G322" s="26"/>
    </row>
    <row r="323" spans="6:7">
      <c r="F323" s="26"/>
      <c r="G323" s="26"/>
    </row>
    <row r="324" spans="6:7">
      <c r="F324" s="26"/>
      <c r="G324" s="26"/>
    </row>
    <row r="325" spans="6:7">
      <c r="F325" s="26"/>
      <c r="G325" s="26"/>
    </row>
    <row r="326" spans="6:7">
      <c r="F326" s="26"/>
      <c r="G326" s="26"/>
    </row>
    <row r="327" spans="6:7">
      <c r="F327" s="26"/>
      <c r="G327" s="26"/>
    </row>
    <row r="328" spans="6:7">
      <c r="F328" s="26"/>
      <c r="G328" s="26"/>
    </row>
    <row r="329" spans="6:7">
      <c r="F329" s="26"/>
      <c r="G329" s="26"/>
    </row>
    <row r="330" spans="6:7">
      <c r="F330" s="26"/>
      <c r="G330" s="26"/>
    </row>
    <row r="331" spans="6:7">
      <c r="F331" s="26"/>
      <c r="G331" s="26"/>
    </row>
    <row r="332" spans="6:7">
      <c r="F332" s="26"/>
      <c r="G332" s="27"/>
    </row>
    <row r="333" spans="6:7">
      <c r="F333" s="26"/>
      <c r="G333" s="26"/>
    </row>
    <row r="334" spans="6:7">
      <c r="F334" s="26"/>
      <c r="G334" s="27"/>
    </row>
    <row r="335" spans="6:7">
      <c r="F335" s="26"/>
      <c r="G335" s="26"/>
    </row>
    <row r="336" spans="6:7">
      <c r="F336" s="26"/>
      <c r="G336" s="26"/>
    </row>
    <row r="337" spans="6:7">
      <c r="F337" s="27"/>
      <c r="G337" s="26"/>
    </row>
    <row r="338" spans="6:7">
      <c r="F338" s="26"/>
      <c r="G338" s="26"/>
    </row>
    <row r="339" spans="6:7">
      <c r="F339" s="27"/>
      <c r="G339" s="26"/>
    </row>
    <row r="340" spans="6:7">
      <c r="F340" s="26"/>
      <c r="G340" s="26"/>
    </row>
    <row r="341" spans="6:7">
      <c r="F341" s="26"/>
      <c r="G341" s="26"/>
    </row>
    <row r="342" spans="6:7">
      <c r="F342" s="26"/>
      <c r="G342" s="26"/>
    </row>
    <row r="343" spans="6:7">
      <c r="F343" s="26"/>
      <c r="G343" s="26"/>
    </row>
    <row r="344" spans="6:7">
      <c r="F344" s="26"/>
      <c r="G344" s="26"/>
    </row>
    <row r="345" spans="6:7">
      <c r="F345" s="26"/>
      <c r="G345" s="26"/>
    </row>
    <row r="346" spans="6:7">
      <c r="F346" s="26"/>
      <c r="G346" s="26"/>
    </row>
    <row r="347" spans="6:7">
      <c r="F347" s="26"/>
      <c r="G347" s="26"/>
    </row>
    <row r="348" spans="6:7">
      <c r="F348" s="26"/>
      <c r="G348" s="26"/>
    </row>
    <row r="349" spans="6:7">
      <c r="F349" s="26"/>
      <c r="G349" s="26"/>
    </row>
    <row r="350" spans="6:7">
      <c r="F350" s="26"/>
      <c r="G350" s="26"/>
    </row>
    <row r="351" spans="6:7">
      <c r="F351" s="26"/>
      <c r="G351" s="26"/>
    </row>
    <row r="352" spans="6:7">
      <c r="F352" s="26"/>
      <c r="G352" s="26"/>
    </row>
    <row r="353" spans="6:7">
      <c r="F353" s="26"/>
      <c r="G353" s="26"/>
    </row>
    <row r="354" spans="6:7">
      <c r="F354" s="26"/>
      <c r="G354" s="26"/>
    </row>
    <row r="355" spans="6:7">
      <c r="F355" s="26"/>
      <c r="G355" s="26"/>
    </row>
    <row r="356" spans="6:7">
      <c r="F356" s="26"/>
      <c r="G356" s="26"/>
    </row>
    <row r="357" spans="6:7">
      <c r="F357" s="26"/>
      <c r="G357" s="26"/>
    </row>
    <row r="358" spans="6:7">
      <c r="F358" s="26"/>
      <c r="G358" s="26"/>
    </row>
    <row r="359" spans="6:7">
      <c r="F359" s="26"/>
      <c r="G359" s="26"/>
    </row>
    <row r="360" spans="6:7">
      <c r="F360" s="26"/>
      <c r="G360" s="26"/>
    </row>
    <row r="361" spans="6:7">
      <c r="F361" s="26"/>
      <c r="G361" s="26"/>
    </row>
    <row r="362" spans="6:7">
      <c r="F362" s="26"/>
      <c r="G362" s="26"/>
    </row>
    <row r="363" spans="6:7">
      <c r="F363" s="26"/>
      <c r="G363" s="26"/>
    </row>
    <row r="364" spans="6:7">
      <c r="F364" s="26"/>
      <c r="G364" s="26"/>
    </row>
    <row r="365" spans="6:7">
      <c r="F365" s="26"/>
      <c r="G365" s="26"/>
    </row>
    <row r="366" spans="6:7">
      <c r="F366" s="26"/>
      <c r="G366" s="26"/>
    </row>
    <row r="367" spans="6:7">
      <c r="F367" s="26"/>
      <c r="G367" s="26"/>
    </row>
    <row r="368" spans="6:7">
      <c r="F368" s="26"/>
      <c r="G368" s="26"/>
    </row>
    <row r="369" spans="6:7">
      <c r="F369" s="26"/>
      <c r="G369" s="26"/>
    </row>
    <row r="370" spans="6:7">
      <c r="F370" s="26"/>
      <c r="G370" s="26"/>
    </row>
    <row r="371" spans="6:7">
      <c r="F371" s="26"/>
      <c r="G371" s="26"/>
    </row>
    <row r="372" spans="6:7">
      <c r="F372" s="26"/>
      <c r="G372" s="26"/>
    </row>
    <row r="373" spans="6:7">
      <c r="F373" s="26"/>
      <c r="G373" s="26"/>
    </row>
    <row r="374" spans="6:7">
      <c r="F374" s="26"/>
      <c r="G374" s="26"/>
    </row>
    <row r="375" spans="6:7">
      <c r="F375" s="26"/>
      <c r="G375" s="26"/>
    </row>
    <row r="376" spans="6:7">
      <c r="F376" s="26"/>
      <c r="G376" s="26"/>
    </row>
    <row r="377" spans="6:7">
      <c r="F377" s="26"/>
      <c r="G377" s="26"/>
    </row>
    <row r="378" spans="6:7">
      <c r="F378" s="26"/>
      <c r="G378" s="26"/>
    </row>
    <row r="379" spans="6:7">
      <c r="F379" s="26"/>
      <c r="G379" s="26"/>
    </row>
    <row r="380" spans="6:7">
      <c r="F380" s="26"/>
      <c r="G380" s="26"/>
    </row>
    <row r="381" spans="6:7">
      <c r="F381" s="26"/>
      <c r="G381" s="26"/>
    </row>
    <row r="382" spans="6:7">
      <c r="F382" s="26"/>
      <c r="G382" s="26"/>
    </row>
    <row r="383" spans="6:7">
      <c r="F383" s="26"/>
      <c r="G383" s="26"/>
    </row>
    <row r="384" spans="6:7">
      <c r="F384" s="26"/>
      <c r="G384" s="26"/>
    </row>
    <row r="385" spans="6:7">
      <c r="F385" s="26"/>
      <c r="G385" s="26"/>
    </row>
    <row r="386" spans="6:7">
      <c r="F386" s="26"/>
      <c r="G386" s="26"/>
    </row>
    <row r="387" spans="6:7">
      <c r="F387" s="26"/>
      <c r="G387" s="26"/>
    </row>
    <row r="388" spans="6:7">
      <c r="F388" s="26"/>
      <c r="G388" s="26"/>
    </row>
    <row r="389" spans="6:7">
      <c r="F389" s="26"/>
      <c r="G389" s="26"/>
    </row>
    <row r="390" spans="6:7">
      <c r="F390" s="26"/>
      <c r="G390" s="26"/>
    </row>
    <row r="391" spans="6:7">
      <c r="F391" s="26"/>
      <c r="G391" s="26"/>
    </row>
    <row r="392" spans="6:7">
      <c r="F392" s="26"/>
      <c r="G392" s="26"/>
    </row>
    <row r="393" spans="6:7">
      <c r="F393" s="26"/>
      <c r="G393" s="26"/>
    </row>
    <row r="394" spans="6:7">
      <c r="F394" s="26"/>
      <c r="G394" s="26"/>
    </row>
    <row r="395" spans="6:7">
      <c r="F395" s="26"/>
      <c r="G395" s="26"/>
    </row>
    <row r="396" spans="6:7">
      <c r="F396" s="26"/>
      <c r="G396" s="26"/>
    </row>
    <row r="397" spans="6:7">
      <c r="F397" s="26"/>
      <c r="G397" s="26"/>
    </row>
    <row r="398" spans="6:7">
      <c r="F398" s="26"/>
      <c r="G398" s="26"/>
    </row>
    <row r="399" spans="6:7">
      <c r="F399" s="26"/>
      <c r="G399" s="27"/>
    </row>
    <row r="400" spans="6:7">
      <c r="F400" s="26"/>
      <c r="G400" s="27"/>
    </row>
    <row r="401" spans="6:7">
      <c r="F401" s="26"/>
      <c r="G401" s="27"/>
    </row>
    <row r="402" spans="6:7">
      <c r="F402" s="26"/>
      <c r="G402" s="27"/>
    </row>
    <row r="403" spans="6:7">
      <c r="F403" s="26"/>
      <c r="G403" s="27"/>
    </row>
    <row r="404" spans="6:7">
      <c r="F404" s="27"/>
      <c r="G404" s="27"/>
    </row>
    <row r="405" spans="6:7">
      <c r="F405" s="27"/>
      <c r="G405" s="27"/>
    </row>
    <row r="406" spans="6:7">
      <c r="F406" s="27"/>
      <c r="G406" s="27"/>
    </row>
    <row r="407" spans="6:7">
      <c r="F407" s="27"/>
      <c r="G407" s="27"/>
    </row>
    <row r="408" spans="6:7">
      <c r="F408" s="27"/>
      <c r="G408" s="27"/>
    </row>
    <row r="409" spans="6:7">
      <c r="F409" s="27"/>
      <c r="G409" s="27"/>
    </row>
    <row r="410" spans="6:7">
      <c r="F410" s="27"/>
      <c r="G410" s="27"/>
    </row>
    <row r="411" spans="6:7">
      <c r="F411" s="27"/>
      <c r="G411" s="27"/>
    </row>
    <row r="412" spans="6:7">
      <c r="F412" s="27"/>
      <c r="G412" s="27"/>
    </row>
    <row r="413" spans="6:7">
      <c r="F413" s="27"/>
      <c r="G413" s="27"/>
    </row>
    <row r="414" spans="6:7">
      <c r="F414" s="27"/>
      <c r="G414" s="27"/>
    </row>
    <row r="415" spans="6:7">
      <c r="F415" s="27"/>
      <c r="G415" s="27"/>
    </row>
    <row r="416" spans="6:7">
      <c r="F416" s="27"/>
      <c r="G416" s="27"/>
    </row>
    <row r="417" spans="6:7">
      <c r="F417" s="27"/>
      <c r="G417" s="27"/>
    </row>
    <row r="418" spans="6:7">
      <c r="F418" s="27"/>
      <c r="G418" s="27"/>
    </row>
    <row r="419" spans="6:7">
      <c r="F419" s="27"/>
      <c r="G419" s="27"/>
    </row>
    <row r="420" spans="6:7">
      <c r="F420" s="27"/>
      <c r="G420" s="27"/>
    </row>
    <row r="421" spans="6:7">
      <c r="F421" s="27"/>
      <c r="G421" s="27"/>
    </row>
    <row r="422" spans="6:7">
      <c r="F422" s="27"/>
      <c r="G422" s="27"/>
    </row>
    <row r="423" spans="6:7">
      <c r="F423" s="27"/>
      <c r="G423" s="27"/>
    </row>
    <row r="424" spans="6:7">
      <c r="F424" s="27"/>
      <c r="G424" s="27"/>
    </row>
    <row r="425" spans="6:7">
      <c r="F425" s="27"/>
      <c r="G425" s="27"/>
    </row>
    <row r="426" spans="6:7">
      <c r="F426" s="27"/>
      <c r="G426" s="27"/>
    </row>
    <row r="427" spans="6:7">
      <c r="F427" s="27"/>
      <c r="G427" s="27"/>
    </row>
    <row r="428" spans="6:7">
      <c r="F428" s="27"/>
      <c r="G428" s="27"/>
    </row>
    <row r="429" spans="6:7">
      <c r="F429" s="27"/>
      <c r="G429" s="27"/>
    </row>
    <row r="430" spans="6:7">
      <c r="F430" s="27"/>
      <c r="G430" s="27"/>
    </row>
    <row r="431" spans="6:7">
      <c r="F431" s="27"/>
      <c r="G431" s="27"/>
    </row>
    <row r="432" spans="6:7">
      <c r="F432" s="27"/>
      <c r="G432" s="27"/>
    </row>
    <row r="433" spans="6:7">
      <c r="F433" s="27"/>
      <c r="G433" s="27"/>
    </row>
    <row r="434" spans="6:7">
      <c r="F434" s="27"/>
      <c r="G434" s="27"/>
    </row>
    <row r="435" spans="6:7">
      <c r="F435" s="27"/>
      <c r="G435" s="27"/>
    </row>
    <row r="436" spans="6:7">
      <c r="F436" s="27"/>
      <c r="G436" s="27"/>
    </row>
    <row r="437" spans="6:7">
      <c r="F437" s="27"/>
      <c r="G437" s="27"/>
    </row>
    <row r="438" spans="6:7">
      <c r="F438" s="27"/>
      <c r="G438" s="27"/>
    </row>
    <row r="439" spans="6:7">
      <c r="F439" s="27"/>
      <c r="G439" s="27"/>
    </row>
    <row r="440" spans="6:7">
      <c r="F440" s="27"/>
      <c r="G440" s="27"/>
    </row>
    <row r="441" spans="6:7">
      <c r="F441" s="27"/>
      <c r="G441" s="27"/>
    </row>
    <row r="442" spans="6:7">
      <c r="F442" s="27"/>
      <c r="G442" s="27"/>
    </row>
    <row r="443" spans="6:7">
      <c r="F443" s="27"/>
      <c r="G443" s="27"/>
    </row>
    <row r="444" spans="6:7">
      <c r="F444" s="27"/>
      <c r="G444" s="27"/>
    </row>
    <row r="445" spans="6:7">
      <c r="F445" s="27"/>
      <c r="G445" s="27"/>
    </row>
    <row r="446" spans="6:7">
      <c r="F446" s="27"/>
      <c r="G446" s="27"/>
    </row>
    <row r="447" spans="6:7">
      <c r="F447" s="27"/>
      <c r="G447" s="27"/>
    </row>
    <row r="448" spans="6:7">
      <c r="F448" s="27"/>
      <c r="G448" s="27"/>
    </row>
    <row r="449" spans="6:7">
      <c r="F449" s="27"/>
      <c r="G449" s="26"/>
    </row>
    <row r="450" spans="6:7">
      <c r="F450" s="27"/>
      <c r="G450" s="26"/>
    </row>
    <row r="451" spans="6:7">
      <c r="F451" s="27"/>
      <c r="G451" s="26"/>
    </row>
    <row r="452" spans="6:7">
      <c r="F452" s="27"/>
      <c r="G452" s="26"/>
    </row>
    <row r="453" spans="6:7">
      <c r="F453" s="27"/>
      <c r="G453" s="26"/>
    </row>
    <row r="454" spans="6:7">
      <c r="F454" s="26"/>
      <c r="G454" s="26"/>
    </row>
    <row r="455" spans="6:7">
      <c r="F455" s="26"/>
      <c r="G455" s="26"/>
    </row>
    <row r="456" spans="6:7">
      <c r="F456" s="26"/>
      <c r="G456" s="26"/>
    </row>
    <row r="457" spans="6:7">
      <c r="F457" s="26"/>
      <c r="G457" s="26"/>
    </row>
    <row r="458" spans="6:7">
      <c r="F458" s="26"/>
      <c r="G458" s="26"/>
    </row>
    <row r="459" spans="6:7">
      <c r="F459" s="26"/>
      <c r="G459" s="26"/>
    </row>
    <row r="460" spans="6:7">
      <c r="F460" s="26"/>
      <c r="G460" s="26"/>
    </row>
    <row r="461" spans="6:7">
      <c r="F461" s="26"/>
      <c r="G461" s="26"/>
    </row>
    <row r="462" spans="6:7">
      <c r="F462" s="26"/>
      <c r="G462" s="26"/>
    </row>
    <row r="463" spans="6:7">
      <c r="F463" s="26"/>
      <c r="G463" s="26"/>
    </row>
    <row r="464" spans="6:7">
      <c r="F464" s="26"/>
      <c r="G464" s="26"/>
    </row>
    <row r="465" spans="6:7">
      <c r="F465" s="26"/>
      <c r="G465" s="26"/>
    </row>
    <row r="466" spans="6:7">
      <c r="F466" s="26"/>
      <c r="G466" s="26"/>
    </row>
    <row r="467" spans="6:7">
      <c r="F467" s="26"/>
      <c r="G467" s="27"/>
    </row>
    <row r="468" spans="6:7">
      <c r="F468" s="26"/>
      <c r="G468" s="26"/>
    </row>
    <row r="469" spans="6:7">
      <c r="F469" s="26"/>
      <c r="G469" s="26"/>
    </row>
    <row r="470" spans="6:7">
      <c r="F470" s="26"/>
      <c r="G470" s="26"/>
    </row>
    <row r="471" spans="6:7">
      <c r="F471" s="26"/>
      <c r="G471" s="26"/>
    </row>
    <row r="472" spans="6:7">
      <c r="F472" s="27"/>
      <c r="G472" s="27"/>
    </row>
    <row r="473" spans="6:7">
      <c r="F473" s="26"/>
      <c r="G473" s="27"/>
    </row>
    <row r="474" spans="6:7">
      <c r="F474" s="26"/>
      <c r="G474" s="26"/>
    </row>
    <row r="475" spans="6:7">
      <c r="F475" s="26"/>
      <c r="G475" s="26"/>
    </row>
    <row r="476" spans="6:7">
      <c r="F476" s="26"/>
      <c r="G476" s="26"/>
    </row>
    <row r="477" spans="6:7">
      <c r="F477" s="27"/>
      <c r="G477" s="26"/>
    </row>
    <row r="478" spans="6:7">
      <c r="F478" s="27"/>
      <c r="G478" s="27"/>
    </row>
    <row r="479" spans="6:7">
      <c r="F479" s="26"/>
      <c r="G479" s="27"/>
    </row>
    <row r="480" spans="6:7">
      <c r="F480" s="26"/>
      <c r="G480" s="27"/>
    </row>
    <row r="481" spans="6:7">
      <c r="F481" s="26"/>
      <c r="G481" s="26"/>
    </row>
    <row r="482" spans="6:7">
      <c r="F482" s="26"/>
      <c r="G482" s="26"/>
    </row>
    <row r="483" spans="6:7">
      <c r="F483" s="27"/>
      <c r="G483" s="26"/>
    </row>
    <row r="484" spans="6:7">
      <c r="F484" s="27"/>
      <c r="G484" s="26"/>
    </row>
    <row r="485" spans="6:7">
      <c r="F485" s="27"/>
      <c r="G485" s="26"/>
    </row>
    <row r="486" spans="6:7">
      <c r="F486" s="26"/>
      <c r="G486" s="26"/>
    </row>
    <row r="487" spans="6:7">
      <c r="F487" s="26"/>
      <c r="G487" s="26"/>
    </row>
    <row r="488" spans="6:7">
      <c r="F488" s="26"/>
      <c r="G488" s="26"/>
    </row>
    <row r="489" spans="6:7">
      <c r="F489" s="26"/>
      <c r="G489" s="26"/>
    </row>
    <row r="490" spans="6:7">
      <c r="F490" s="26"/>
      <c r="G490" s="26"/>
    </row>
    <row r="491" spans="6:7">
      <c r="F491" s="26"/>
      <c r="G491" s="26"/>
    </row>
    <row r="492" spans="6:7">
      <c r="F492" s="26"/>
      <c r="G492" s="26"/>
    </row>
    <row r="493" spans="6:7">
      <c r="F493" s="26"/>
      <c r="G493" s="26"/>
    </row>
    <row r="494" spans="6:7">
      <c r="F494" s="26"/>
      <c r="G494" s="26"/>
    </row>
    <row r="495" spans="6:7">
      <c r="F495" s="26"/>
      <c r="G495" s="26"/>
    </row>
    <row r="496" spans="6:7">
      <c r="F496" s="26"/>
      <c r="G496" s="26"/>
    </row>
    <row r="497" spans="6:7">
      <c r="F497" s="26"/>
      <c r="G497" s="26"/>
    </row>
    <row r="498" spans="6:7">
      <c r="F498" s="26"/>
      <c r="G498" s="26"/>
    </row>
    <row r="499" spans="6:7">
      <c r="F499" s="26"/>
      <c r="G499" s="26"/>
    </row>
    <row r="500" spans="6:7">
      <c r="F500" s="26"/>
      <c r="G500" s="26"/>
    </row>
    <row r="501" spans="6:7">
      <c r="F501" s="26"/>
      <c r="G501" s="26"/>
    </row>
    <row r="502" spans="6:7">
      <c r="F502" s="26"/>
      <c r="G502" s="26"/>
    </row>
    <row r="503" spans="6:7">
      <c r="F503" s="26"/>
      <c r="G503" s="26"/>
    </row>
    <row r="504" spans="6:7">
      <c r="F504" s="26"/>
      <c r="G504" s="26"/>
    </row>
    <row r="505" spans="6:7">
      <c r="F505" s="26"/>
      <c r="G505" s="26"/>
    </row>
    <row r="506" spans="6:7">
      <c r="F506" s="26"/>
      <c r="G506" s="26"/>
    </row>
    <row r="507" spans="6:7">
      <c r="F507" s="26"/>
      <c r="G507" s="26"/>
    </row>
    <row r="508" spans="6:7">
      <c r="F508" s="26"/>
      <c r="G508" s="26"/>
    </row>
    <row r="509" spans="6:7">
      <c r="F509" s="26"/>
      <c r="G509" s="26"/>
    </row>
    <row r="510" spans="6:7">
      <c r="F510" s="26"/>
      <c r="G510" s="26"/>
    </row>
    <row r="511" spans="6:7">
      <c r="F511" s="26"/>
      <c r="G511" s="26"/>
    </row>
    <row r="512" spans="6:7">
      <c r="F512" s="26"/>
      <c r="G512" s="26"/>
    </row>
    <row r="513" spans="6:7">
      <c r="F513" s="26"/>
      <c r="G513" s="27"/>
    </row>
    <row r="514" spans="6:7">
      <c r="F514" s="26"/>
      <c r="G514" s="27"/>
    </row>
    <row r="515" spans="6:7">
      <c r="F515" s="26"/>
      <c r="G515" s="27"/>
    </row>
    <row r="516" spans="6:7">
      <c r="F516" s="26"/>
      <c r="G516" s="27"/>
    </row>
    <row r="517" spans="6:7">
      <c r="F517" s="26"/>
      <c r="G517" s="27"/>
    </row>
    <row r="518" spans="6:7">
      <c r="F518" s="27"/>
      <c r="G518" s="27"/>
    </row>
    <row r="519" spans="6:7">
      <c r="F519" s="27"/>
      <c r="G519" s="27"/>
    </row>
    <row r="520" spans="6:7">
      <c r="F520" s="27"/>
      <c r="G520" s="27"/>
    </row>
    <row r="521" spans="6:7">
      <c r="F521" s="27"/>
      <c r="G521" s="26"/>
    </row>
    <row r="522" spans="6:7">
      <c r="F522" s="27"/>
      <c r="G522" s="26"/>
    </row>
    <row r="523" spans="6:7">
      <c r="F523" s="27"/>
      <c r="G523" s="26"/>
    </row>
    <row r="524" spans="6:7">
      <c r="F524" s="27"/>
      <c r="G524" s="26"/>
    </row>
    <row r="525" spans="6:7">
      <c r="F525" s="27"/>
      <c r="G525" s="27"/>
    </row>
    <row r="526" spans="6:7">
      <c r="F526" s="26"/>
      <c r="G526" s="27"/>
    </row>
    <row r="527" spans="6:7">
      <c r="F527" s="26"/>
      <c r="G527" s="27"/>
    </row>
    <row r="528" spans="6:7">
      <c r="F528" s="26"/>
      <c r="G528" s="27"/>
    </row>
    <row r="529" spans="6:7">
      <c r="F529" s="26"/>
      <c r="G529" s="27"/>
    </row>
    <row r="530" spans="6:7">
      <c r="F530" s="27"/>
      <c r="G530" s="27"/>
    </row>
    <row r="531" spans="6:7">
      <c r="F531" s="27"/>
      <c r="G531" s="27"/>
    </row>
    <row r="532" spans="6:7">
      <c r="F532" s="27"/>
      <c r="G532" s="27"/>
    </row>
    <row r="533" spans="6:7">
      <c r="F533" s="27"/>
      <c r="G533" s="27"/>
    </row>
    <row r="534" spans="6:7">
      <c r="F534" s="27"/>
      <c r="G534" s="27"/>
    </row>
    <row r="535" spans="6:7">
      <c r="F535" s="27"/>
      <c r="G535" s="26"/>
    </row>
    <row r="536" spans="6:7">
      <c r="F536" s="27"/>
      <c r="G536" s="26"/>
    </row>
    <row r="537" spans="6:7">
      <c r="F537" s="27"/>
      <c r="G537" s="26"/>
    </row>
    <row r="538" spans="6:7">
      <c r="F538" s="27"/>
      <c r="G538" s="26"/>
    </row>
    <row r="539" spans="6:7">
      <c r="F539" s="27"/>
      <c r="G539" s="26"/>
    </row>
    <row r="540" spans="6:7">
      <c r="F540" s="26"/>
      <c r="G540" s="26"/>
    </row>
    <row r="541" spans="6:7">
      <c r="F541" s="26"/>
      <c r="G541" s="26"/>
    </row>
    <row r="542" spans="6:7">
      <c r="F542" s="26"/>
      <c r="G542" s="26"/>
    </row>
    <row r="543" spans="6:7">
      <c r="F543" s="26"/>
      <c r="G543" s="26"/>
    </row>
    <row r="544" spans="6:7">
      <c r="F544" s="26"/>
      <c r="G544" s="26"/>
    </row>
    <row r="545" spans="6:7">
      <c r="F545" s="26"/>
      <c r="G545" s="26"/>
    </row>
    <row r="546" spans="6:7">
      <c r="F546" s="26"/>
      <c r="G546" s="26"/>
    </row>
    <row r="547" spans="6:7">
      <c r="F547" s="26"/>
      <c r="G547" s="26"/>
    </row>
    <row r="548" spans="6:7">
      <c r="F548" s="26"/>
      <c r="G548" s="26"/>
    </row>
    <row r="549" spans="6:7">
      <c r="F549" s="26"/>
      <c r="G549" s="26"/>
    </row>
    <row r="550" spans="6:7">
      <c r="F550" s="26"/>
      <c r="G550" s="26"/>
    </row>
    <row r="551" spans="6:7">
      <c r="F551" s="26"/>
      <c r="G551" s="26"/>
    </row>
    <row r="552" spans="6:7">
      <c r="F552" s="26"/>
      <c r="G552" s="26"/>
    </row>
    <row r="553" spans="6:7">
      <c r="F553" s="26"/>
      <c r="G553" s="26"/>
    </row>
    <row r="554" spans="6:7">
      <c r="F554" s="26"/>
      <c r="G554" s="26"/>
    </row>
    <row r="555" spans="6:7">
      <c r="F555" s="26"/>
      <c r="G555" s="26"/>
    </row>
    <row r="556" spans="6:7">
      <c r="F556" s="26"/>
      <c r="G556" s="26"/>
    </row>
    <row r="557" spans="6:7">
      <c r="F557" s="26"/>
      <c r="G557" s="26"/>
    </row>
    <row r="558" spans="6:7">
      <c r="F558" s="26"/>
      <c r="G558" s="26"/>
    </row>
    <row r="559" spans="6:7">
      <c r="F559" s="26"/>
      <c r="G559" s="26"/>
    </row>
    <row r="560" spans="6:7">
      <c r="F560" s="26"/>
      <c r="G560" s="26"/>
    </row>
    <row r="561" spans="6:7">
      <c r="F561" s="26"/>
      <c r="G561" s="27"/>
    </row>
    <row r="562" spans="6:7">
      <c r="F562" s="26"/>
      <c r="G562" s="27"/>
    </row>
    <row r="563" spans="6:7">
      <c r="F563" s="26"/>
      <c r="G563" s="27"/>
    </row>
    <row r="564" spans="6:7">
      <c r="F564" s="26"/>
      <c r="G564" s="27"/>
    </row>
    <row r="565" spans="6:7">
      <c r="F565" s="26"/>
      <c r="G565" s="26"/>
    </row>
    <row r="566" spans="6:7">
      <c r="F566" s="27"/>
      <c r="G566" s="26"/>
    </row>
    <row r="567" spans="6:7">
      <c r="F567" s="27"/>
      <c r="G567" s="26"/>
    </row>
    <row r="568" spans="6:7">
      <c r="F568" s="27"/>
      <c r="G568" s="26"/>
    </row>
    <row r="569" spans="6:7">
      <c r="F569" s="27"/>
      <c r="G569" s="27"/>
    </row>
    <row r="570" spans="6:7">
      <c r="F570" s="26"/>
      <c r="G570" s="26"/>
    </row>
    <row r="571" spans="6:7">
      <c r="F571" s="26"/>
      <c r="G571" s="26"/>
    </row>
    <row r="572" spans="6:7">
      <c r="F572" s="26"/>
      <c r="G572" s="26"/>
    </row>
    <row r="573" spans="6:7">
      <c r="F573" s="26"/>
      <c r="G573" s="26"/>
    </row>
    <row r="574" spans="6:7">
      <c r="F574" s="27"/>
      <c r="G574" s="26"/>
    </row>
    <row r="575" spans="6:7">
      <c r="F575" s="26"/>
      <c r="G575" s="26"/>
    </row>
    <row r="576" spans="6:7">
      <c r="F576" s="26"/>
      <c r="G576" s="26"/>
    </row>
    <row r="577" spans="6:7">
      <c r="F577" s="26"/>
      <c r="G577" s="26"/>
    </row>
    <row r="578" spans="6:7">
      <c r="F578" s="26"/>
      <c r="G578" s="26"/>
    </row>
    <row r="579" spans="6:7">
      <c r="F579" s="26"/>
      <c r="G579" s="26"/>
    </row>
    <row r="580" spans="6:7">
      <c r="F580" s="26"/>
      <c r="G580" s="26"/>
    </row>
    <row r="581" spans="6:7">
      <c r="F581" s="26"/>
      <c r="G581" s="26"/>
    </row>
    <row r="582" spans="6:7">
      <c r="F582" s="26"/>
      <c r="G582" s="26"/>
    </row>
    <row r="583" spans="6:7">
      <c r="F583" s="26"/>
      <c r="G583" s="26"/>
    </row>
    <row r="584" spans="6:7">
      <c r="F584" s="26"/>
      <c r="G584" s="26"/>
    </row>
    <row r="585" spans="6:7">
      <c r="F585" s="26"/>
      <c r="G585" s="26"/>
    </row>
    <row r="586" spans="6:7">
      <c r="F586" s="26"/>
      <c r="G586" s="27"/>
    </row>
    <row r="587" spans="6:7">
      <c r="F587" s="26"/>
      <c r="G587" s="26"/>
    </row>
    <row r="588" spans="6:7">
      <c r="F588" s="26"/>
      <c r="G588" s="26"/>
    </row>
    <row r="589" spans="6:7">
      <c r="F589" s="26"/>
      <c r="G589" s="26"/>
    </row>
    <row r="590" spans="6:7">
      <c r="F590" s="26"/>
      <c r="G590" s="26"/>
    </row>
    <row r="591" spans="6:7">
      <c r="F591" s="27"/>
      <c r="G591" s="27"/>
    </row>
    <row r="592" spans="6:7">
      <c r="F592" s="26"/>
      <c r="G592" s="27"/>
    </row>
    <row r="593" spans="6:7">
      <c r="F593" s="26"/>
      <c r="G593" s="26"/>
    </row>
    <row r="594" spans="6:7">
      <c r="F594" s="26"/>
      <c r="G594" s="26"/>
    </row>
    <row r="595" spans="6:7">
      <c r="F595" s="26"/>
      <c r="G595" s="26"/>
    </row>
    <row r="596" spans="6:7">
      <c r="F596" s="27"/>
      <c r="G596" s="27"/>
    </row>
    <row r="597" spans="6:7">
      <c r="F597" s="27"/>
      <c r="G597" s="26"/>
    </row>
    <row r="598" spans="6:7">
      <c r="F598" s="26"/>
      <c r="G598" s="27"/>
    </row>
    <row r="599" spans="6:7">
      <c r="F599" s="26"/>
      <c r="G599" s="26"/>
    </row>
    <row r="600" spans="6:7">
      <c r="F600" s="26"/>
      <c r="G600" s="26"/>
    </row>
    <row r="601" spans="6:7">
      <c r="F601" s="27"/>
      <c r="G601" s="27"/>
    </row>
    <row r="602" spans="6:7">
      <c r="F602" s="26"/>
      <c r="G602" s="27"/>
    </row>
    <row r="603" spans="6:7">
      <c r="F603" s="27"/>
      <c r="G603" s="27"/>
    </row>
    <row r="604" spans="6:7">
      <c r="F604" s="26"/>
      <c r="G604" s="26"/>
    </row>
    <row r="605" spans="6:7">
      <c r="F605" s="26"/>
      <c r="G605" s="26"/>
    </row>
    <row r="606" spans="6:7">
      <c r="F606" s="27"/>
      <c r="G606" s="26"/>
    </row>
    <row r="607" spans="6:7">
      <c r="F607" s="27"/>
      <c r="G607" s="26"/>
    </row>
    <row r="608" spans="6:7">
      <c r="F608" s="27"/>
      <c r="G608" s="26"/>
    </row>
    <row r="609" spans="6:7">
      <c r="F609" s="26"/>
      <c r="G609" s="26"/>
    </row>
    <row r="610" spans="6:7">
      <c r="F610" s="26"/>
      <c r="G610" s="26"/>
    </row>
    <row r="611" spans="6:7">
      <c r="F611" s="26"/>
      <c r="G611" s="26"/>
    </row>
    <row r="612" spans="6:7">
      <c r="F612" s="26"/>
      <c r="G612" s="26"/>
    </row>
    <row r="613" spans="6:7">
      <c r="F613" s="26"/>
      <c r="G613" s="26"/>
    </row>
    <row r="614" spans="6:7">
      <c r="F614" s="26"/>
      <c r="G614" s="26"/>
    </row>
    <row r="615" spans="6:7">
      <c r="F615" s="26"/>
      <c r="G615" s="26"/>
    </row>
    <row r="616" spans="6:7">
      <c r="F616" s="26"/>
      <c r="G616" s="26"/>
    </row>
    <row r="617" spans="6:7">
      <c r="F617" s="26"/>
      <c r="G617" s="26"/>
    </row>
    <row r="618" spans="6:7">
      <c r="F618" s="26"/>
      <c r="G618" s="26"/>
    </row>
    <row r="619" spans="6:7">
      <c r="F619" s="26"/>
      <c r="G619" s="26"/>
    </row>
    <row r="620" spans="6:7">
      <c r="F620" s="26"/>
      <c r="G620" s="26"/>
    </row>
    <row r="621" spans="6:7">
      <c r="F621" s="26"/>
      <c r="G621" s="26"/>
    </row>
    <row r="622" spans="6:7">
      <c r="F622" s="26"/>
      <c r="G622" s="26"/>
    </row>
    <row r="623" spans="6:7">
      <c r="F623" s="26"/>
      <c r="G623" s="26"/>
    </row>
    <row r="624" spans="6:7">
      <c r="F624" s="26"/>
      <c r="G624" s="26"/>
    </row>
    <row r="625" spans="6:7">
      <c r="F625" s="26"/>
      <c r="G625" s="26"/>
    </row>
    <row r="626" spans="6:7">
      <c r="F626" s="26"/>
      <c r="G626" s="26"/>
    </row>
    <row r="627" spans="6:7">
      <c r="F627" s="26"/>
      <c r="G627" s="26"/>
    </row>
    <row r="628" spans="6:7">
      <c r="F628" s="26"/>
      <c r="G628" s="26"/>
    </row>
    <row r="629" spans="6:7">
      <c r="F629" s="26"/>
      <c r="G629" s="26"/>
    </row>
    <row r="630" spans="6:7">
      <c r="F630" s="26"/>
      <c r="G630" s="26"/>
    </row>
    <row r="631" spans="6:7">
      <c r="F631" s="26"/>
      <c r="G631" s="26"/>
    </row>
    <row r="632" spans="6:7">
      <c r="F632" s="26"/>
      <c r="G632" s="26"/>
    </row>
    <row r="633" spans="6:7">
      <c r="F633" s="26"/>
      <c r="G633" s="26"/>
    </row>
    <row r="634" spans="6:7">
      <c r="F634" s="26"/>
      <c r="G634" s="27"/>
    </row>
    <row r="635" spans="6:7">
      <c r="F635" s="26"/>
      <c r="G635" s="26"/>
    </row>
    <row r="636" spans="6:7">
      <c r="F636" s="26"/>
      <c r="G636" s="26"/>
    </row>
    <row r="637" spans="6:7">
      <c r="F637" s="26"/>
      <c r="G637" s="26"/>
    </row>
    <row r="638" spans="6:7">
      <c r="F638" s="26"/>
      <c r="G638" s="26"/>
    </row>
    <row r="639" spans="6:7">
      <c r="F639" s="27"/>
      <c r="G639" s="26"/>
    </row>
    <row r="640" spans="6:7">
      <c r="F640" s="26"/>
      <c r="G640" s="26"/>
    </row>
    <row r="641" spans="6:7">
      <c r="F641" s="26"/>
      <c r="G641" s="26"/>
    </row>
    <row r="642" spans="6:7">
      <c r="F642" s="26"/>
      <c r="G642" s="26"/>
    </row>
    <row r="643" spans="6:7">
      <c r="F643" s="26"/>
      <c r="G643" s="26"/>
    </row>
    <row r="644" spans="6:7">
      <c r="F644" s="26"/>
      <c r="G644" s="26"/>
    </row>
    <row r="645" spans="6:7">
      <c r="F645" s="26"/>
      <c r="G645" s="26"/>
    </row>
    <row r="646" spans="6:7">
      <c r="F646" s="26"/>
      <c r="G646" s="26"/>
    </row>
    <row r="647" spans="6:7">
      <c r="F647" s="26"/>
      <c r="G647" s="26"/>
    </row>
    <row r="648" spans="6:7">
      <c r="F648" s="26"/>
      <c r="G648" s="26"/>
    </row>
    <row r="649" spans="6:7">
      <c r="F649" s="26"/>
      <c r="G649" s="26"/>
    </row>
    <row r="650" spans="6:7">
      <c r="F650" s="26"/>
      <c r="G650" s="26"/>
    </row>
    <row r="651" spans="6:7">
      <c r="F651" s="26"/>
      <c r="G651" s="26"/>
    </row>
    <row r="652" spans="6:7">
      <c r="F652" s="26"/>
      <c r="G652" s="26"/>
    </row>
    <row r="653" spans="6:7">
      <c r="F653" s="26"/>
      <c r="G653" s="26"/>
    </row>
    <row r="654" spans="6:7">
      <c r="F654" s="26"/>
      <c r="G654" s="26"/>
    </row>
    <row r="655" spans="6:7">
      <c r="F655" s="26"/>
      <c r="G655" s="26"/>
    </row>
    <row r="656" spans="6:7">
      <c r="F656" s="26"/>
      <c r="G656" s="26"/>
    </row>
    <row r="657" spans="6:7">
      <c r="F657" s="26"/>
      <c r="G657" s="27"/>
    </row>
    <row r="658" spans="6:7">
      <c r="F658" s="26"/>
      <c r="G658" s="27"/>
    </row>
    <row r="659" spans="6:7">
      <c r="F659" s="26"/>
      <c r="G659" s="26"/>
    </row>
    <row r="660" spans="6:7">
      <c r="F660" s="26"/>
      <c r="G660" s="26"/>
    </row>
    <row r="661" spans="6:7">
      <c r="F661" s="26"/>
      <c r="G661" s="27"/>
    </row>
    <row r="662" spans="6:7">
      <c r="F662" s="27"/>
      <c r="G662" s="26"/>
    </row>
    <row r="663" spans="6:7">
      <c r="F663" s="27"/>
      <c r="G663" s="26"/>
    </row>
    <row r="664" spans="6:7">
      <c r="F664" s="26"/>
      <c r="G664" s="26"/>
    </row>
    <row r="665" spans="6:7">
      <c r="F665" s="26"/>
      <c r="G665" s="27"/>
    </row>
    <row r="666" spans="6:7">
      <c r="F666" s="27"/>
      <c r="G666" s="26"/>
    </row>
    <row r="667" spans="6:7">
      <c r="F667" s="26"/>
      <c r="G667" s="26"/>
    </row>
    <row r="668" spans="6:7">
      <c r="F668" s="26"/>
      <c r="G668" s="26"/>
    </row>
    <row r="669" spans="6:7">
      <c r="F669" s="26"/>
      <c r="G669" s="26"/>
    </row>
    <row r="670" spans="6:7">
      <c r="F670" s="27"/>
      <c r="G670" s="26"/>
    </row>
    <row r="671" spans="6:7">
      <c r="F671" s="26"/>
      <c r="G671" s="26"/>
    </row>
    <row r="672" spans="6:7">
      <c r="F672" s="26"/>
      <c r="G672" s="27"/>
    </row>
    <row r="673" spans="6:7">
      <c r="F673" s="26"/>
      <c r="G673" s="26"/>
    </row>
    <row r="674" spans="6:7">
      <c r="F674" s="26"/>
      <c r="G674" s="26"/>
    </row>
    <row r="675" spans="6:7">
      <c r="F675" s="26"/>
      <c r="G675" s="26"/>
    </row>
    <row r="676" spans="6:7">
      <c r="F676" s="26"/>
      <c r="G676" s="26"/>
    </row>
    <row r="677" spans="6:7">
      <c r="F677" s="27"/>
      <c r="G677" s="26"/>
    </row>
    <row r="678" spans="6:7">
      <c r="F678" s="26"/>
      <c r="G678" s="26"/>
    </row>
    <row r="679" spans="6:7">
      <c r="F679" s="26"/>
      <c r="G679" s="26"/>
    </row>
    <row r="680" spans="6:7">
      <c r="F680" s="26"/>
      <c r="G680" s="26"/>
    </row>
    <row r="681" spans="6:7">
      <c r="F681" s="26"/>
      <c r="G681" s="26"/>
    </row>
    <row r="682" spans="6:7">
      <c r="F682" s="26"/>
      <c r="G682" s="26"/>
    </row>
    <row r="683" spans="6:7">
      <c r="F683" s="26"/>
      <c r="G683" s="26"/>
    </row>
    <row r="684" spans="6:7">
      <c r="F684" s="26"/>
      <c r="G684" s="26"/>
    </row>
    <row r="685" spans="6:7">
      <c r="F685" s="26"/>
      <c r="G685" s="26"/>
    </row>
    <row r="686" spans="6:7">
      <c r="F686" s="26"/>
      <c r="G686" s="26"/>
    </row>
    <row r="687" spans="6:7">
      <c r="F687" s="26"/>
      <c r="G687" s="26"/>
    </row>
    <row r="688" spans="6:7">
      <c r="F688" s="26"/>
      <c r="G688" s="26"/>
    </row>
    <row r="689" spans="6:7">
      <c r="F689" s="26"/>
      <c r="G689" s="26"/>
    </row>
    <row r="690" spans="6:7">
      <c r="F690" s="26"/>
      <c r="G690" s="26"/>
    </row>
    <row r="691" spans="6:7">
      <c r="F691" s="26"/>
      <c r="G691" s="26"/>
    </row>
    <row r="692" spans="6:7">
      <c r="F692" s="26"/>
      <c r="G692" s="27"/>
    </row>
    <row r="693" spans="6:7">
      <c r="F693" s="26"/>
      <c r="G693" s="27"/>
    </row>
    <row r="694" spans="6:7">
      <c r="F694" s="26"/>
      <c r="G694" s="27"/>
    </row>
    <row r="695" spans="6:7">
      <c r="F695" s="26"/>
      <c r="G695" s="27"/>
    </row>
    <row r="696" spans="6:7">
      <c r="F696" s="26"/>
      <c r="G696" s="27"/>
    </row>
    <row r="697" spans="6:7">
      <c r="F697" s="27"/>
      <c r="G697" s="26"/>
    </row>
    <row r="698" spans="6:7">
      <c r="F698" s="27"/>
      <c r="G698" s="26"/>
    </row>
    <row r="699" spans="6:7">
      <c r="F699" s="27"/>
      <c r="G699" s="26"/>
    </row>
    <row r="700" spans="6:7">
      <c r="F700" s="27"/>
      <c r="G700" s="26"/>
    </row>
    <row r="701" spans="6:7">
      <c r="F701" s="27"/>
      <c r="G701" s="26"/>
    </row>
    <row r="702" spans="6:7">
      <c r="F702" s="26"/>
      <c r="G702" s="26"/>
    </row>
    <row r="703" spans="6:7">
      <c r="F703" s="26"/>
      <c r="G703" s="26"/>
    </row>
    <row r="704" spans="6:7">
      <c r="F704" s="26"/>
      <c r="G704" s="27"/>
    </row>
    <row r="705" spans="6:7">
      <c r="F705" s="26"/>
      <c r="G705" s="27"/>
    </row>
    <row r="706" spans="6:7">
      <c r="F706" s="26"/>
      <c r="G706" s="27"/>
    </row>
    <row r="707" spans="6:7">
      <c r="F707" s="26"/>
      <c r="G707" s="27"/>
    </row>
    <row r="708" spans="6:7">
      <c r="F708" s="26"/>
      <c r="G708" s="27"/>
    </row>
    <row r="709" spans="6:7">
      <c r="F709" s="27"/>
      <c r="G709" s="27"/>
    </row>
    <row r="710" spans="6:7">
      <c r="F710" s="27"/>
      <c r="G710" s="27"/>
    </row>
    <row r="711" spans="6:7">
      <c r="F711" s="27"/>
      <c r="G711" s="27"/>
    </row>
    <row r="712" spans="6:7">
      <c r="F712" s="27"/>
      <c r="G712" s="27"/>
    </row>
    <row r="713" spans="6:7">
      <c r="F713" s="27"/>
      <c r="G713" s="27"/>
    </row>
    <row r="714" spans="6:7">
      <c r="F714" s="27"/>
      <c r="G714" s="27"/>
    </row>
    <row r="715" spans="6:7">
      <c r="F715" s="27"/>
      <c r="G715" s="27"/>
    </row>
    <row r="716" spans="6:7">
      <c r="F716" s="27"/>
      <c r="G716" s="27"/>
    </row>
    <row r="717" spans="6:7">
      <c r="F717" s="27"/>
      <c r="G717" s="27"/>
    </row>
    <row r="718" spans="6:7">
      <c r="F718" s="27"/>
      <c r="G718" s="27"/>
    </row>
    <row r="719" spans="6:7">
      <c r="F719" s="27"/>
      <c r="G719" s="27"/>
    </row>
    <row r="720" spans="6:7">
      <c r="F720" s="27"/>
      <c r="G720" s="27"/>
    </row>
    <row r="721" spans="6:7">
      <c r="F721" s="27"/>
      <c r="G721" s="27"/>
    </row>
    <row r="722" spans="6:7">
      <c r="F722" s="27"/>
      <c r="G722" s="27"/>
    </row>
    <row r="723" spans="6:7">
      <c r="F723" s="27"/>
      <c r="G723" s="27"/>
    </row>
    <row r="724" spans="6:7">
      <c r="F724" s="27"/>
      <c r="G724" s="27"/>
    </row>
    <row r="725" spans="6:7">
      <c r="F725" s="27"/>
      <c r="G725" s="27"/>
    </row>
    <row r="726" spans="6:7">
      <c r="F726" s="27"/>
      <c r="G726" s="27"/>
    </row>
    <row r="727" spans="6:7">
      <c r="F727" s="27"/>
      <c r="G727" s="27"/>
    </row>
    <row r="728" spans="6:7">
      <c r="F728" s="27"/>
      <c r="G728" s="27"/>
    </row>
    <row r="729" spans="6:7">
      <c r="F729" s="27"/>
      <c r="G729" s="27"/>
    </row>
    <row r="730" spans="6:7">
      <c r="F730" s="27"/>
      <c r="G730" s="27"/>
    </row>
    <row r="731" spans="6:7">
      <c r="F731" s="27"/>
      <c r="G731" s="27"/>
    </row>
    <row r="732" spans="6:7">
      <c r="F732" s="27"/>
      <c r="G732" s="27"/>
    </row>
    <row r="733" spans="6:7">
      <c r="F733" s="27"/>
      <c r="G733" s="27"/>
    </row>
    <row r="734" spans="6:7">
      <c r="F734" s="27"/>
      <c r="G734" s="27"/>
    </row>
    <row r="735" spans="6:7">
      <c r="F735" s="27"/>
      <c r="G735" s="27"/>
    </row>
    <row r="736" spans="6:7">
      <c r="F736" s="27"/>
      <c r="G736" s="27"/>
    </row>
    <row r="737" spans="6:7">
      <c r="F737" s="27"/>
      <c r="G737" s="27"/>
    </row>
    <row r="738" spans="6:7">
      <c r="F738" s="27"/>
      <c r="G738" s="27"/>
    </row>
    <row r="739" spans="6:7">
      <c r="F739" s="27"/>
      <c r="G739" s="27"/>
    </row>
    <row r="740" spans="6:7">
      <c r="F740" s="27"/>
      <c r="G740" s="27"/>
    </row>
    <row r="741" spans="6:7">
      <c r="F741" s="27"/>
      <c r="G741" s="27"/>
    </row>
    <row r="742" spans="6:7">
      <c r="F742" s="27"/>
      <c r="G742" s="27"/>
    </row>
    <row r="743" spans="6:7">
      <c r="F743" s="27"/>
      <c r="G743" s="27"/>
    </row>
    <row r="744" spans="6:7">
      <c r="F744" s="27"/>
      <c r="G744" s="27"/>
    </row>
    <row r="745" spans="6:7">
      <c r="F745" s="27"/>
      <c r="G745" s="27"/>
    </row>
    <row r="746" spans="6:7">
      <c r="F746" s="27"/>
      <c r="G746" s="27"/>
    </row>
    <row r="747" spans="6:7">
      <c r="F747" s="27"/>
      <c r="G747" s="27"/>
    </row>
    <row r="748" spans="6:7">
      <c r="F748" s="27"/>
      <c r="G748" s="27"/>
    </row>
    <row r="749" spans="6:7">
      <c r="F749" s="27"/>
      <c r="G749" s="27"/>
    </row>
    <row r="750" spans="6:7">
      <c r="F750" s="27"/>
      <c r="G750" s="27"/>
    </row>
    <row r="751" spans="6:7">
      <c r="F751" s="27"/>
      <c r="G751" s="27"/>
    </row>
    <row r="752" spans="6:7">
      <c r="F752" s="27"/>
      <c r="G752" s="27"/>
    </row>
    <row r="753" spans="6:7">
      <c r="F753" s="27"/>
      <c r="G753" s="27"/>
    </row>
    <row r="754" spans="6:7">
      <c r="F754" s="27"/>
      <c r="G754" s="27"/>
    </row>
    <row r="755" spans="6:7">
      <c r="F755" s="27"/>
      <c r="G755" s="27"/>
    </row>
    <row r="756" spans="6:7">
      <c r="F756" s="27"/>
      <c r="G756" s="27"/>
    </row>
    <row r="757" spans="6:7">
      <c r="F757" s="27"/>
      <c r="G757" s="27"/>
    </row>
    <row r="758" spans="6:7">
      <c r="F758" s="27"/>
      <c r="G758" s="27"/>
    </row>
    <row r="759" spans="6:7">
      <c r="F759" s="27"/>
      <c r="G759" s="27"/>
    </row>
    <row r="760" spans="6:7">
      <c r="F760" s="27"/>
      <c r="G760" s="27"/>
    </row>
    <row r="761" spans="6:7">
      <c r="F761" s="27"/>
      <c r="G761" s="27"/>
    </row>
    <row r="762" spans="6:7">
      <c r="F762" s="27"/>
      <c r="G762" s="27"/>
    </row>
    <row r="763" spans="6:7">
      <c r="F763" s="27"/>
      <c r="G763" s="27"/>
    </row>
    <row r="764" spans="6:7">
      <c r="F764" s="27"/>
      <c r="G764" s="27"/>
    </row>
    <row r="765" spans="6:7">
      <c r="F765" s="27"/>
      <c r="G765" s="27"/>
    </row>
    <row r="766" spans="6:7">
      <c r="F766" s="27"/>
      <c r="G766" s="27"/>
    </row>
    <row r="767" spans="6:7">
      <c r="F767" s="27"/>
      <c r="G767" s="26"/>
    </row>
    <row r="768" spans="6:7">
      <c r="F768" s="27"/>
      <c r="G768" s="26"/>
    </row>
    <row r="769" spans="6:7">
      <c r="F769" s="27"/>
      <c r="G769" s="26"/>
    </row>
    <row r="770" spans="6:7">
      <c r="F770" s="27"/>
      <c r="G770" s="27"/>
    </row>
    <row r="771" spans="6:7">
      <c r="F771" s="27"/>
      <c r="G771" s="27"/>
    </row>
    <row r="772" spans="6:7">
      <c r="F772" s="26"/>
      <c r="G772" s="26"/>
    </row>
    <row r="773" spans="6:7">
      <c r="F773" s="26"/>
      <c r="G773" s="26"/>
    </row>
    <row r="774" spans="6:7">
      <c r="F774" s="26"/>
      <c r="G774" s="26"/>
    </row>
    <row r="775" spans="6:7">
      <c r="F775" s="27"/>
      <c r="G775" s="26"/>
    </row>
    <row r="776" spans="6:7">
      <c r="F776" s="27"/>
      <c r="G776" s="26"/>
    </row>
    <row r="777" spans="6:7">
      <c r="F777" s="26"/>
      <c r="G777" s="27"/>
    </row>
    <row r="778" spans="6:7">
      <c r="F778" s="26"/>
      <c r="G778" s="27"/>
    </row>
    <row r="779" spans="6:7">
      <c r="F779" s="26"/>
      <c r="G779" s="27"/>
    </row>
    <row r="780" spans="6:7">
      <c r="F780" s="26"/>
      <c r="G780" s="27"/>
    </row>
    <row r="781" spans="6:7">
      <c r="F781" s="26"/>
      <c r="G781" s="26"/>
    </row>
    <row r="782" spans="6:7">
      <c r="F782" s="27"/>
      <c r="G782" s="26"/>
    </row>
    <row r="783" spans="6:7">
      <c r="F783" s="27"/>
      <c r="G783" s="26"/>
    </row>
    <row r="784" spans="6:7">
      <c r="F784" s="27"/>
      <c r="G784" s="26"/>
    </row>
    <row r="785" spans="6:7">
      <c r="F785" s="27"/>
      <c r="G785" s="26"/>
    </row>
    <row r="786" spans="6:7">
      <c r="F786" s="26"/>
      <c r="G786" s="26"/>
    </row>
    <row r="787" spans="6:7">
      <c r="F787" s="26"/>
      <c r="G787" s="26"/>
    </row>
    <row r="788" spans="6:7">
      <c r="F788" s="26"/>
      <c r="G788" s="26"/>
    </row>
    <row r="789" spans="6:7">
      <c r="F789" s="26"/>
      <c r="G789" s="26"/>
    </row>
    <row r="790" spans="6:7">
      <c r="F790" s="26"/>
      <c r="G790" s="26"/>
    </row>
    <row r="791" spans="6:7">
      <c r="F791" s="26"/>
      <c r="G791" s="26"/>
    </row>
    <row r="792" spans="6:7">
      <c r="F792" s="26"/>
      <c r="G792" s="26"/>
    </row>
    <row r="793" spans="6:7">
      <c r="F793" s="26"/>
      <c r="G793" s="26"/>
    </row>
    <row r="794" spans="6:7">
      <c r="F794" s="26"/>
      <c r="G794" s="26"/>
    </row>
    <row r="795" spans="6:7">
      <c r="F795" s="26"/>
      <c r="G795" s="26"/>
    </row>
    <row r="796" spans="6:7">
      <c r="F796" s="26"/>
      <c r="G796" s="26"/>
    </row>
    <row r="797" spans="6:7">
      <c r="F797" s="26"/>
      <c r="G797" s="26"/>
    </row>
    <row r="798" spans="6:7">
      <c r="F798" s="26"/>
      <c r="G798" s="26"/>
    </row>
    <row r="799" spans="6:7">
      <c r="F799" s="26"/>
      <c r="G799" s="26"/>
    </row>
    <row r="800" spans="6:7">
      <c r="F800" s="26"/>
      <c r="G800" s="27"/>
    </row>
    <row r="801" spans="6:7">
      <c r="F801" s="26"/>
      <c r="G801" s="27"/>
    </row>
    <row r="802" spans="6:7">
      <c r="F802" s="26"/>
      <c r="G802" s="27"/>
    </row>
    <row r="803" spans="6:7">
      <c r="F803" s="26"/>
      <c r="G803" s="27"/>
    </row>
    <row r="804" spans="6:7">
      <c r="F804" s="26"/>
      <c r="G804" s="27"/>
    </row>
    <row r="805" spans="6:7">
      <c r="F805" s="27"/>
      <c r="G805" s="27"/>
    </row>
    <row r="806" spans="6:7">
      <c r="F806" s="27"/>
      <c r="G806" s="27"/>
    </row>
    <row r="807" spans="6:7">
      <c r="F807" s="27"/>
      <c r="G807" s="27"/>
    </row>
    <row r="808" spans="6:7">
      <c r="F808" s="27"/>
      <c r="G808" s="27"/>
    </row>
    <row r="809" spans="6:7">
      <c r="F809" s="27"/>
      <c r="G809" s="27"/>
    </row>
    <row r="810" spans="6:7">
      <c r="F810" s="27"/>
      <c r="G810" s="27"/>
    </row>
    <row r="811" spans="6:7">
      <c r="F811" s="27"/>
      <c r="G811" s="27"/>
    </row>
    <row r="812" spans="6:7">
      <c r="F812" s="27"/>
      <c r="G812" s="27"/>
    </row>
    <row r="813" spans="6:7">
      <c r="F813" s="27"/>
      <c r="G813" s="27"/>
    </row>
    <row r="814" spans="6:7">
      <c r="F814" s="27"/>
      <c r="G814" s="27"/>
    </row>
    <row r="815" spans="6:7">
      <c r="F815" s="27"/>
      <c r="G815" s="27"/>
    </row>
    <row r="816" spans="6:7">
      <c r="F816" s="27"/>
      <c r="G816" s="27"/>
    </row>
    <row r="817" spans="6:7">
      <c r="F817" s="27"/>
      <c r="G817" s="27"/>
    </row>
    <row r="818" spans="6:7">
      <c r="F818" s="27"/>
      <c r="G818" s="27"/>
    </row>
    <row r="819" spans="6:7">
      <c r="F819" s="27"/>
      <c r="G819" s="27"/>
    </row>
    <row r="820" spans="6:7">
      <c r="F820" s="27"/>
      <c r="G820" s="27"/>
    </row>
    <row r="821" spans="6:7">
      <c r="F821" s="27"/>
      <c r="G821" s="27"/>
    </row>
    <row r="822" spans="6:7">
      <c r="F822" s="27"/>
      <c r="G822" s="27"/>
    </row>
    <row r="823" spans="6:7">
      <c r="F823" s="27"/>
      <c r="G823" s="27"/>
    </row>
    <row r="824" spans="6:7">
      <c r="F824" s="27"/>
      <c r="G824" s="27"/>
    </row>
    <row r="825" spans="6:7">
      <c r="F825" s="27"/>
      <c r="G825" s="27"/>
    </row>
    <row r="826" spans="6:7">
      <c r="F826" s="27"/>
      <c r="G826" s="27"/>
    </row>
    <row r="827" spans="6:7">
      <c r="F827" s="27"/>
      <c r="G827" s="27"/>
    </row>
    <row r="828" spans="6:7">
      <c r="F828" s="27"/>
      <c r="G828" s="27"/>
    </row>
    <row r="829" spans="6:7">
      <c r="F829" s="27"/>
      <c r="G829" s="26"/>
    </row>
    <row r="830" spans="6:7">
      <c r="F830" s="27"/>
      <c r="G830" s="26"/>
    </row>
    <row r="831" spans="6:7">
      <c r="F831" s="27"/>
      <c r="G831" s="26"/>
    </row>
    <row r="832" spans="6:7">
      <c r="F832" s="27"/>
      <c r="G832" s="26"/>
    </row>
    <row r="833" spans="6:7">
      <c r="F833" s="27"/>
      <c r="G833" s="26"/>
    </row>
    <row r="834" spans="6:7">
      <c r="F834" s="26"/>
      <c r="G834" s="26"/>
    </row>
    <row r="835" spans="6:7">
      <c r="F835" s="26"/>
      <c r="G835" s="26"/>
    </row>
    <row r="836" spans="6:7">
      <c r="F836" s="26"/>
      <c r="G836" s="26"/>
    </row>
    <row r="837" spans="6:7">
      <c r="F837" s="26"/>
      <c r="G837" s="26"/>
    </row>
    <row r="838" spans="6:7">
      <c r="F838" s="26"/>
      <c r="G838" s="26"/>
    </row>
    <row r="839" spans="6:7">
      <c r="F839" s="26"/>
      <c r="G839" s="26"/>
    </row>
    <row r="840" spans="6:7">
      <c r="F840" s="26"/>
      <c r="G840" s="26"/>
    </row>
    <row r="841" spans="6:7">
      <c r="F841" s="26"/>
      <c r="G841" s="26"/>
    </row>
    <row r="842" spans="6:7">
      <c r="F842" s="26"/>
      <c r="G842" s="26"/>
    </row>
    <row r="843" spans="6:7">
      <c r="F843" s="26"/>
      <c r="G843" s="26"/>
    </row>
    <row r="844" spans="6:7">
      <c r="F844" s="26"/>
      <c r="G844" s="26"/>
    </row>
    <row r="845" spans="6:7">
      <c r="F845" s="26"/>
      <c r="G845" s="26"/>
    </row>
    <row r="846" spans="6:7">
      <c r="F846" s="26"/>
      <c r="G846" s="26"/>
    </row>
    <row r="847" spans="6:7">
      <c r="F847" s="26"/>
      <c r="G847" s="26"/>
    </row>
    <row r="848" spans="6:7">
      <c r="F848" s="26"/>
      <c r="G848" s="26"/>
    </row>
    <row r="849" spans="6:7">
      <c r="F849" s="26"/>
      <c r="G849" s="26"/>
    </row>
    <row r="850" spans="6:7">
      <c r="F850" s="26"/>
      <c r="G850" s="26"/>
    </row>
    <row r="851" spans="6:7">
      <c r="F851" s="26"/>
      <c r="G851" s="26"/>
    </row>
    <row r="852" spans="6:7">
      <c r="F852" s="26"/>
      <c r="G852" s="26"/>
    </row>
    <row r="853" spans="6:7">
      <c r="F853" s="26"/>
      <c r="G853" s="26"/>
    </row>
    <row r="854" spans="6:7">
      <c r="F854" s="26"/>
      <c r="G854" s="26"/>
    </row>
    <row r="855" spans="6:7">
      <c r="F855" s="26"/>
      <c r="G855" s="26"/>
    </row>
    <row r="856" spans="6:7">
      <c r="F856" s="26"/>
      <c r="G856" s="26"/>
    </row>
    <row r="857" spans="6:7">
      <c r="F857" s="26"/>
      <c r="G857" s="26"/>
    </row>
    <row r="858" spans="6:7">
      <c r="F858" s="26"/>
      <c r="G858" s="26"/>
    </row>
    <row r="859" spans="6:7">
      <c r="F859" s="26"/>
      <c r="G859" s="26"/>
    </row>
    <row r="860" spans="6:7">
      <c r="F860" s="26"/>
      <c r="G860" s="26"/>
    </row>
    <row r="861" spans="6:7">
      <c r="F861" s="26"/>
      <c r="G861" s="26"/>
    </row>
    <row r="862" spans="6:7">
      <c r="F862" s="26"/>
      <c r="G862" s="26"/>
    </row>
    <row r="863" spans="6:7">
      <c r="F863" s="26"/>
      <c r="G863" s="26"/>
    </row>
    <row r="864" spans="6:7">
      <c r="F864" s="26"/>
      <c r="G864" s="26"/>
    </row>
    <row r="865" spans="6:7">
      <c r="F865" s="26"/>
      <c r="G865" s="26"/>
    </row>
    <row r="866" spans="6:7">
      <c r="F866" s="26"/>
      <c r="G866" s="26"/>
    </row>
    <row r="867" spans="6:7">
      <c r="F867" s="26"/>
      <c r="G867" s="26"/>
    </row>
    <row r="868" spans="6:7">
      <c r="F868" s="26"/>
      <c r="G868" s="26"/>
    </row>
    <row r="869" spans="6:7">
      <c r="F869" s="26"/>
      <c r="G869" s="26"/>
    </row>
    <row r="870" spans="6:7">
      <c r="F870" s="26"/>
      <c r="G870" s="26"/>
    </row>
    <row r="871" spans="6:7">
      <c r="F871" s="26"/>
      <c r="G871" s="26"/>
    </row>
    <row r="872" spans="6:7">
      <c r="F872" s="26"/>
      <c r="G872" s="26"/>
    </row>
    <row r="873" spans="6:7">
      <c r="F873" s="26"/>
      <c r="G873" s="26"/>
    </row>
    <row r="874" spans="6:7">
      <c r="F874" s="26"/>
      <c r="G874" s="26"/>
    </row>
    <row r="875" spans="6:7">
      <c r="F875" s="26"/>
      <c r="G875" s="26"/>
    </row>
    <row r="876" spans="6:7">
      <c r="F876" s="26"/>
      <c r="G876" s="26"/>
    </row>
    <row r="877" spans="6:7">
      <c r="F877" s="26"/>
      <c r="G877" s="26"/>
    </row>
    <row r="878" spans="6:7">
      <c r="F878" s="26"/>
      <c r="G878" s="26"/>
    </row>
    <row r="879" spans="6:7">
      <c r="F879" s="26"/>
      <c r="G879" s="26"/>
    </row>
    <row r="880" spans="6:7">
      <c r="F880" s="26"/>
      <c r="G880" s="26"/>
    </row>
    <row r="881" spans="6:7">
      <c r="F881" s="26"/>
      <c r="G881" s="26"/>
    </row>
    <row r="882" spans="6:7">
      <c r="F882" s="26"/>
      <c r="G882" s="26"/>
    </row>
    <row r="883" spans="6:7">
      <c r="F883" s="26"/>
      <c r="G883" s="26"/>
    </row>
    <row r="884" spans="6:7">
      <c r="F884" s="26"/>
      <c r="G884" s="26"/>
    </row>
    <row r="885" spans="6:7">
      <c r="F885" s="26"/>
      <c r="G885" s="26"/>
    </row>
    <row r="886" spans="6:7">
      <c r="F886" s="26"/>
      <c r="G886" s="26"/>
    </row>
    <row r="887" spans="6:7">
      <c r="F887" s="26"/>
      <c r="G887" s="26"/>
    </row>
    <row r="888" spans="6:7">
      <c r="F888" s="26"/>
      <c r="G888" s="26"/>
    </row>
    <row r="889" spans="6:7">
      <c r="F889" s="26"/>
      <c r="G889" s="26"/>
    </row>
    <row r="890" spans="6:7">
      <c r="F890" s="26"/>
      <c r="G890" s="26"/>
    </row>
    <row r="891" spans="6:7">
      <c r="F891" s="26"/>
      <c r="G891" s="26"/>
    </row>
    <row r="892" spans="6:7">
      <c r="F892" s="26"/>
      <c r="G892" s="26"/>
    </row>
    <row r="893" spans="6:7">
      <c r="F893" s="26"/>
      <c r="G893" s="26"/>
    </row>
    <row r="894" spans="6:7">
      <c r="F894" s="26"/>
      <c r="G894" s="26"/>
    </row>
    <row r="895" spans="6:7">
      <c r="F895" s="26"/>
      <c r="G895" s="26"/>
    </row>
    <row r="896" spans="6:7">
      <c r="F896" s="26"/>
      <c r="G896" s="26"/>
    </row>
    <row r="897" spans="6:7">
      <c r="F897" s="26"/>
      <c r="G897" s="26"/>
    </row>
    <row r="898" spans="6:7">
      <c r="F898" s="26"/>
      <c r="G898" s="26"/>
    </row>
    <row r="899" spans="6:7">
      <c r="F899" s="26"/>
      <c r="G899" s="26"/>
    </row>
    <row r="900" spans="6:7">
      <c r="F900" s="26"/>
      <c r="G900" s="26"/>
    </row>
    <row r="901" spans="6:7">
      <c r="F901" s="26"/>
      <c r="G901" s="26"/>
    </row>
    <row r="902" spans="6:7">
      <c r="F902" s="26"/>
      <c r="G902" s="26"/>
    </row>
    <row r="903" spans="6:7">
      <c r="F903" s="26"/>
      <c r="G903" s="26"/>
    </row>
    <row r="904" spans="6:7">
      <c r="F904" s="26"/>
      <c r="G904" s="26"/>
    </row>
    <row r="905" spans="6:7">
      <c r="F905" s="26"/>
      <c r="G905" s="26"/>
    </row>
    <row r="906" spans="6:7">
      <c r="F906" s="26"/>
      <c r="G906" s="26"/>
    </row>
    <row r="907" spans="6:7">
      <c r="F907" s="26"/>
      <c r="G907" s="26"/>
    </row>
    <row r="908" spans="6:7">
      <c r="F908" s="26"/>
      <c r="G908" s="26"/>
    </row>
    <row r="909" spans="6:7">
      <c r="F909" s="26"/>
      <c r="G909" s="26"/>
    </row>
    <row r="910" spans="6:7">
      <c r="F910" s="26"/>
      <c r="G910" s="26"/>
    </row>
    <row r="911" spans="6:7">
      <c r="F911" s="26"/>
      <c r="G911" s="26"/>
    </row>
    <row r="912" spans="6:7">
      <c r="F912" s="26"/>
      <c r="G912" s="26"/>
    </row>
    <row r="913" spans="6:7">
      <c r="F913" s="26"/>
      <c r="G913" s="26"/>
    </row>
    <row r="914" spans="6:7">
      <c r="F914" s="26"/>
      <c r="G914" s="27"/>
    </row>
    <row r="915" spans="6:7">
      <c r="F915" s="26"/>
      <c r="G915" s="27"/>
    </row>
    <row r="916" spans="6:7">
      <c r="F916" s="26"/>
      <c r="G916" s="27"/>
    </row>
    <row r="917" spans="6:7">
      <c r="F917" s="26"/>
      <c r="G917" s="26"/>
    </row>
    <row r="918" spans="6:7">
      <c r="F918" s="26"/>
      <c r="G918" s="26"/>
    </row>
    <row r="919" spans="6:7">
      <c r="F919" s="27"/>
      <c r="G919" s="26"/>
    </row>
    <row r="920" spans="6:7">
      <c r="F920" s="27"/>
      <c r="G920" s="26"/>
    </row>
    <row r="921" spans="6:7">
      <c r="F921" s="27"/>
      <c r="G921" s="26"/>
    </row>
    <row r="922" spans="6:7">
      <c r="F922" s="26"/>
      <c r="G922" s="26"/>
    </row>
    <row r="923" spans="6:7">
      <c r="F923" s="26"/>
      <c r="G923" s="26"/>
    </row>
    <row r="924" spans="6:7">
      <c r="F924" s="26"/>
      <c r="G924" s="26"/>
    </row>
    <row r="925" spans="6:7">
      <c r="F925" s="26"/>
      <c r="G925" s="26"/>
    </row>
    <row r="926" spans="6:7">
      <c r="F926" s="26"/>
      <c r="G926" s="26"/>
    </row>
    <row r="927" spans="6:7">
      <c r="F927" s="26"/>
      <c r="G927" s="26"/>
    </row>
    <row r="928" spans="6:7">
      <c r="F928" s="26"/>
      <c r="G928" s="26"/>
    </row>
    <row r="929" spans="6:7">
      <c r="F929" s="26"/>
      <c r="G929" s="26"/>
    </row>
    <row r="930" spans="6:7">
      <c r="F930" s="26"/>
      <c r="G930" s="26"/>
    </row>
    <row r="931" spans="6:7">
      <c r="F931" s="26"/>
      <c r="G931" s="26"/>
    </row>
    <row r="932" spans="6:7">
      <c r="F932" s="26"/>
      <c r="G932" s="26"/>
    </row>
    <row r="933" spans="6:7">
      <c r="F933" s="26"/>
      <c r="G933" s="26"/>
    </row>
    <row r="934" spans="6:7">
      <c r="F934" s="26"/>
      <c r="G934" s="26"/>
    </row>
    <row r="935" spans="6:7">
      <c r="F935" s="26"/>
      <c r="G935" s="26"/>
    </row>
    <row r="936" spans="6:7">
      <c r="F936" s="26"/>
      <c r="G936" s="26"/>
    </row>
    <row r="937" spans="6:7">
      <c r="F937" s="26"/>
      <c r="G937" s="26"/>
    </row>
    <row r="938" spans="6:7">
      <c r="F938" s="26"/>
      <c r="G938" s="26"/>
    </row>
    <row r="939" spans="6:7">
      <c r="F939" s="26"/>
      <c r="G939" s="26"/>
    </row>
    <row r="940" spans="6:7">
      <c r="F940" s="26"/>
      <c r="G940" s="26"/>
    </row>
    <row r="941" spans="6:7">
      <c r="F941" s="26"/>
      <c r="G941" s="26"/>
    </row>
    <row r="942" spans="6:7">
      <c r="F942" s="26"/>
      <c r="G942" s="26"/>
    </row>
    <row r="943" spans="6:7">
      <c r="F943" s="26"/>
      <c r="G943" s="26"/>
    </row>
    <row r="944" spans="6:7">
      <c r="F944" s="26"/>
      <c r="G944" s="26"/>
    </row>
    <row r="945" spans="6:7">
      <c r="F945" s="26"/>
      <c r="G945" s="26"/>
    </row>
    <row r="946" spans="6:7">
      <c r="F946" s="26"/>
      <c r="G946" s="26"/>
    </row>
    <row r="947" spans="6:7">
      <c r="F947" s="26"/>
      <c r="G947" s="26"/>
    </row>
    <row r="948" spans="6:7">
      <c r="F948" s="26"/>
      <c r="G948" s="26"/>
    </row>
    <row r="949" spans="6:7">
      <c r="F949" s="26"/>
      <c r="G949" s="26"/>
    </row>
    <row r="950" spans="6:7">
      <c r="F950" s="26"/>
      <c r="G950" s="26"/>
    </row>
    <row r="951" spans="6:7">
      <c r="F951" s="26"/>
      <c r="G951" s="26"/>
    </row>
    <row r="952" spans="6:7">
      <c r="F952" s="26"/>
      <c r="G952" s="26"/>
    </row>
    <row r="953" spans="6:7">
      <c r="F953" s="26"/>
      <c r="G953" s="26"/>
    </row>
    <row r="954" spans="6:7">
      <c r="F954" s="26"/>
      <c r="G954" s="26"/>
    </row>
    <row r="955" spans="6:7">
      <c r="F955" s="26"/>
      <c r="G955" s="26"/>
    </row>
    <row r="956" spans="6:7">
      <c r="F956" s="26"/>
      <c r="G956" s="26"/>
    </row>
    <row r="957" spans="6:7">
      <c r="F957" s="26"/>
      <c r="G957" s="26"/>
    </row>
    <row r="958" spans="6:7">
      <c r="F958" s="26"/>
      <c r="G958" s="26"/>
    </row>
    <row r="959" spans="6:7">
      <c r="F959" s="26"/>
      <c r="G959" s="26"/>
    </row>
    <row r="960" spans="6:7">
      <c r="F960" s="26"/>
      <c r="G960" s="26"/>
    </row>
    <row r="961" spans="6:7">
      <c r="F961" s="26"/>
      <c r="G961" s="26"/>
    </row>
    <row r="962" spans="6:7">
      <c r="F962" s="26"/>
      <c r="G962" s="26"/>
    </row>
    <row r="963" spans="6:7">
      <c r="F963" s="26"/>
      <c r="G963" s="26"/>
    </row>
    <row r="964" spans="6:7">
      <c r="F964" s="26"/>
      <c r="G964" s="26"/>
    </row>
    <row r="965" spans="6:7">
      <c r="F965" s="26"/>
      <c r="G965" s="26"/>
    </row>
    <row r="966" spans="6:7">
      <c r="F966" s="26"/>
      <c r="G966" s="27"/>
    </row>
    <row r="967" spans="6:7">
      <c r="F967" s="26"/>
      <c r="G967" s="27"/>
    </row>
    <row r="968" spans="6:7">
      <c r="F968" s="26"/>
      <c r="G968" s="27"/>
    </row>
    <row r="969" spans="6:7">
      <c r="F969" s="26"/>
      <c r="G969" s="27"/>
    </row>
    <row r="970" spans="6:7">
      <c r="F970" s="26"/>
      <c r="G970" s="26"/>
    </row>
    <row r="971" spans="6:7">
      <c r="F971" s="27"/>
      <c r="G971" s="26"/>
    </row>
    <row r="972" spans="6:7">
      <c r="F972" s="27"/>
      <c r="G972" s="26"/>
    </row>
    <row r="973" spans="6:7">
      <c r="F973" s="27"/>
      <c r="G973" s="26"/>
    </row>
    <row r="974" spans="6:7">
      <c r="F974" s="27"/>
      <c r="G974" s="26"/>
    </row>
    <row r="975" spans="6:7">
      <c r="F975" s="26"/>
      <c r="G975" s="26"/>
    </row>
    <row r="976" spans="6:7">
      <c r="F976" s="26"/>
      <c r="G976" s="26"/>
    </row>
    <row r="977" spans="6:7">
      <c r="F977" s="26"/>
      <c r="G977" s="26"/>
    </row>
    <row r="978" spans="6:7">
      <c r="F978" s="26"/>
      <c r="G978" s="26"/>
    </row>
    <row r="979" spans="6:7">
      <c r="F979" s="26"/>
      <c r="G979" s="26"/>
    </row>
    <row r="980" spans="6:7">
      <c r="F980" s="26"/>
      <c r="G980" s="26"/>
    </row>
    <row r="981" spans="6:7">
      <c r="F981" s="26"/>
      <c r="G981" s="26"/>
    </row>
    <row r="982" spans="6:7">
      <c r="F982" s="26"/>
      <c r="G982" s="26"/>
    </row>
    <row r="983" spans="6:7">
      <c r="F983" s="26"/>
      <c r="G983" s="27"/>
    </row>
    <row r="984" spans="6:7">
      <c r="F984" s="26"/>
      <c r="G984" s="26"/>
    </row>
    <row r="985" spans="6:7">
      <c r="F985" s="26"/>
      <c r="G985" s="26"/>
    </row>
    <row r="986" spans="6:7">
      <c r="F986" s="26"/>
      <c r="G986" s="26"/>
    </row>
    <row r="987" spans="6:7">
      <c r="F987" s="26"/>
      <c r="G987" s="26"/>
    </row>
    <row r="988" spans="6:7">
      <c r="F988" s="27"/>
      <c r="G988" s="26"/>
    </row>
    <row r="989" spans="6:7">
      <c r="F989" s="26"/>
      <c r="G989" s="26"/>
    </row>
    <row r="990" spans="6:7">
      <c r="F990" s="26"/>
      <c r="G990" s="26"/>
    </row>
    <row r="991" spans="6:7">
      <c r="F991" s="26"/>
      <c r="G991" s="26"/>
    </row>
    <row r="992" spans="6:7">
      <c r="F992" s="26"/>
      <c r="G992" s="26"/>
    </row>
    <row r="993" spans="6:7">
      <c r="F993" s="26"/>
      <c r="G993" s="26"/>
    </row>
    <row r="994" spans="6:7">
      <c r="F994" s="26"/>
      <c r="G994" s="26"/>
    </row>
    <row r="995" spans="6:7">
      <c r="F995" s="26"/>
      <c r="G995" s="26"/>
    </row>
    <row r="996" spans="6:7">
      <c r="F996" s="26"/>
      <c r="G996" s="26"/>
    </row>
    <row r="997" spans="6:7">
      <c r="F997" s="26"/>
      <c r="G997" s="26"/>
    </row>
    <row r="998" spans="6:7">
      <c r="F998" s="26"/>
      <c r="G998" s="26"/>
    </row>
    <row r="999" spans="6:7">
      <c r="F999" s="26"/>
      <c r="G999" s="26"/>
    </row>
    <row r="1000" spans="6:7">
      <c r="F1000" s="26"/>
      <c r="G1000" s="26"/>
    </row>
    <row r="1001" spans="6:7">
      <c r="F1001" s="26"/>
      <c r="G1001" s="26"/>
    </row>
    <row r="1002" spans="6:7">
      <c r="F1002" s="26"/>
      <c r="G1002" s="26"/>
    </row>
    <row r="1003" spans="6:7">
      <c r="F1003" s="26"/>
      <c r="G1003" s="26"/>
    </row>
    <row r="1004" spans="6:7">
      <c r="F1004" s="26"/>
      <c r="G1004" s="26"/>
    </row>
    <row r="1005" spans="6:7">
      <c r="F1005" s="26"/>
      <c r="G1005" s="26"/>
    </row>
    <row r="1006" spans="6:7">
      <c r="F1006" s="26"/>
      <c r="G1006" s="26"/>
    </row>
    <row r="1007" spans="6:7">
      <c r="F1007" s="26"/>
      <c r="G1007" s="26"/>
    </row>
    <row r="1008" spans="6:7">
      <c r="F1008" s="26"/>
      <c r="G1008" s="26"/>
    </row>
    <row r="1009" spans="6:7">
      <c r="F1009" s="26"/>
      <c r="G1009" s="26"/>
    </row>
    <row r="1010" spans="6:7">
      <c r="F1010" s="26"/>
      <c r="G1010" s="26"/>
    </row>
    <row r="1011" spans="6:7">
      <c r="F1011" s="26"/>
      <c r="G1011" s="26"/>
    </row>
    <row r="1012" spans="6:7">
      <c r="F1012" s="26"/>
      <c r="G1012" s="26"/>
    </row>
    <row r="1013" spans="6:7">
      <c r="F1013" s="26"/>
      <c r="G1013" s="26"/>
    </row>
    <row r="1014" spans="6:7">
      <c r="F1014" s="26"/>
      <c r="G1014" s="26"/>
    </row>
    <row r="1015" spans="6:7">
      <c r="F1015" s="26"/>
      <c r="G1015" s="26"/>
    </row>
    <row r="1016" spans="6:7">
      <c r="F1016" s="26"/>
      <c r="G1016" s="26"/>
    </row>
    <row r="1017" spans="6:7">
      <c r="F1017" s="26"/>
      <c r="G1017" s="26"/>
    </row>
    <row r="1018" spans="6:7">
      <c r="F1018" s="26"/>
      <c r="G1018" s="26"/>
    </row>
    <row r="1019" spans="6:7">
      <c r="F1019" s="26"/>
      <c r="G1019" s="26"/>
    </row>
    <row r="1020" spans="6:7">
      <c r="F1020" s="26"/>
      <c r="G1020" s="26"/>
    </row>
    <row r="1021" spans="6:7">
      <c r="F1021" s="26"/>
      <c r="G1021" s="26"/>
    </row>
    <row r="1022" spans="6:7">
      <c r="F1022" s="26"/>
      <c r="G1022" s="26"/>
    </row>
    <row r="1023" spans="6:7">
      <c r="F1023" s="26"/>
      <c r="G1023" s="26"/>
    </row>
    <row r="1024" spans="6:7">
      <c r="F1024" s="26"/>
      <c r="G1024" s="26"/>
    </row>
    <row r="1025" spans="6:7">
      <c r="F1025" s="26"/>
      <c r="G1025" s="26"/>
    </row>
    <row r="1026" spans="6:7">
      <c r="F1026" s="26"/>
      <c r="G1026" s="26"/>
    </row>
    <row r="1027" spans="6:7">
      <c r="F1027" s="26"/>
      <c r="G1027" s="26"/>
    </row>
    <row r="1028" spans="6:7">
      <c r="F1028" s="26"/>
      <c r="G1028" s="26"/>
    </row>
    <row r="1029" spans="6:7">
      <c r="F1029" s="26"/>
      <c r="G1029" s="26"/>
    </row>
    <row r="1030" spans="6:7">
      <c r="F1030" s="26"/>
      <c r="G1030" s="26"/>
    </row>
    <row r="1031" spans="6:7">
      <c r="F1031" s="26"/>
      <c r="G1031" s="26"/>
    </row>
    <row r="1032" spans="6:7">
      <c r="F1032" s="26"/>
      <c r="G1032" s="26"/>
    </row>
    <row r="1033" spans="6:7">
      <c r="F1033" s="26"/>
      <c r="G1033" s="26"/>
    </row>
    <row r="1034" spans="6:7">
      <c r="F1034" s="26"/>
      <c r="G1034" s="26"/>
    </row>
    <row r="1035" spans="6:7">
      <c r="F1035" s="26"/>
      <c r="G1035" s="26"/>
    </row>
    <row r="1036" spans="6:7">
      <c r="F1036" s="26"/>
      <c r="G1036" s="26"/>
    </row>
    <row r="1037" spans="6:7">
      <c r="F1037" s="26"/>
      <c r="G1037" s="26"/>
    </row>
    <row r="1038" spans="6:7">
      <c r="F1038" s="26"/>
      <c r="G1038" s="27"/>
    </row>
    <row r="1039" spans="6:7">
      <c r="F1039" s="26"/>
      <c r="G1039" s="26"/>
    </row>
    <row r="1040" spans="6:7">
      <c r="F1040" s="26"/>
      <c r="G1040" s="26"/>
    </row>
    <row r="1041" spans="6:7">
      <c r="F1041" s="26"/>
      <c r="G1041" s="26"/>
    </row>
    <row r="1042" spans="6:7">
      <c r="F1042" s="26"/>
      <c r="G1042" s="26"/>
    </row>
    <row r="1043" spans="6:7">
      <c r="F1043" s="27"/>
      <c r="G1043" s="26"/>
    </row>
    <row r="1044" spans="6:7">
      <c r="F1044" s="26"/>
      <c r="G1044" s="26"/>
    </row>
    <row r="1045" spans="6:7">
      <c r="F1045" s="26"/>
      <c r="G1045" s="26"/>
    </row>
    <row r="1046" spans="6:7">
      <c r="F1046" s="26"/>
      <c r="G1046" s="26"/>
    </row>
    <row r="1047" spans="6:7">
      <c r="F1047" s="26"/>
      <c r="G1047" s="26"/>
    </row>
    <row r="1048" spans="6:7">
      <c r="F1048" s="26"/>
      <c r="G1048" s="26"/>
    </row>
    <row r="1049" spans="6:7">
      <c r="F1049" s="26"/>
      <c r="G1049" s="26"/>
    </row>
    <row r="1050" spans="6:7">
      <c r="F1050" s="26"/>
      <c r="G1050" s="26"/>
    </row>
    <row r="1051" spans="6:7">
      <c r="F1051" s="26"/>
      <c r="G1051" s="27"/>
    </row>
    <row r="1052" spans="6:7">
      <c r="F1052" s="26"/>
      <c r="G1052" s="27"/>
    </row>
    <row r="1053" spans="6:7">
      <c r="F1053" s="26"/>
      <c r="G1053" s="27"/>
    </row>
    <row r="1054" spans="6:7">
      <c r="F1054" s="26"/>
      <c r="G1054" s="27"/>
    </row>
    <row r="1055" spans="6:7">
      <c r="F1055" s="26"/>
      <c r="G1055" s="27"/>
    </row>
    <row r="1056" spans="6:7">
      <c r="F1056" s="27"/>
      <c r="G1056" s="27"/>
    </row>
    <row r="1057" spans="6:7">
      <c r="F1057" s="27"/>
      <c r="G1057" s="26"/>
    </row>
    <row r="1058" spans="6:7">
      <c r="F1058" s="27"/>
      <c r="G1058" s="26"/>
    </row>
    <row r="1059" spans="6:7">
      <c r="F1059" s="27"/>
      <c r="G1059" s="26"/>
    </row>
    <row r="1060" spans="6:7">
      <c r="F1060" s="27"/>
      <c r="G1060" s="26"/>
    </row>
    <row r="1061" spans="6:7">
      <c r="F1061" s="27"/>
      <c r="G1061" s="26"/>
    </row>
    <row r="1062" spans="6:7">
      <c r="F1062" s="26"/>
      <c r="G1062" s="26"/>
    </row>
    <row r="1063" spans="6:7">
      <c r="F1063" s="26"/>
      <c r="G1063" s="26"/>
    </row>
    <row r="1064" spans="6:7">
      <c r="F1064" s="26"/>
      <c r="G1064" s="26"/>
    </row>
    <row r="1065" spans="6:7">
      <c r="F1065" s="26"/>
      <c r="G1065" s="26"/>
    </row>
    <row r="1066" spans="6:7">
      <c r="F1066" s="26"/>
      <c r="G1066" s="26"/>
    </row>
    <row r="1067" spans="6:7">
      <c r="F1067" s="26"/>
      <c r="G1067" s="26"/>
    </row>
    <row r="1068" spans="6:7">
      <c r="F1068" s="26"/>
      <c r="G1068" s="26"/>
    </row>
    <row r="1069" spans="6:7">
      <c r="F1069" s="26"/>
      <c r="G1069" s="26"/>
    </row>
    <row r="1070" spans="6:7">
      <c r="F1070" s="26"/>
      <c r="G1070" s="26"/>
    </row>
    <row r="1071" spans="6:7">
      <c r="F1071" s="26"/>
      <c r="G1071" s="26"/>
    </row>
    <row r="1072" spans="6:7">
      <c r="F1072" s="26"/>
      <c r="G1072" s="26"/>
    </row>
    <row r="1073" spans="6:7">
      <c r="F1073" s="26"/>
      <c r="G1073" s="26"/>
    </row>
    <row r="1074" spans="6:7">
      <c r="F1074" s="26"/>
      <c r="G1074" s="26"/>
    </row>
    <row r="1075" spans="6:7">
      <c r="F1075" s="26"/>
      <c r="G1075" s="26"/>
    </row>
    <row r="1076" spans="6:7">
      <c r="F1076" s="26"/>
      <c r="G1076" s="26"/>
    </row>
    <row r="1077" spans="6:7">
      <c r="F1077" s="26"/>
      <c r="G1077" s="26"/>
    </row>
    <row r="1078" spans="6:7">
      <c r="F1078" s="26"/>
      <c r="G1078" s="26"/>
    </row>
    <row r="1079" spans="6:7">
      <c r="F1079" s="26"/>
      <c r="G1079" s="26"/>
    </row>
    <row r="1080" spans="6:7">
      <c r="F1080" s="26"/>
      <c r="G1080" s="26"/>
    </row>
    <row r="1081" spans="6:7">
      <c r="F1081" s="26"/>
      <c r="G1081" s="26"/>
    </row>
    <row r="1082" spans="6:7">
      <c r="F1082" s="26"/>
      <c r="G1082" s="26"/>
    </row>
    <row r="1083" spans="6:7">
      <c r="F1083" s="26"/>
      <c r="G1083" s="26"/>
    </row>
    <row r="1084" spans="6:7">
      <c r="F1084" s="26"/>
      <c r="G1084" s="26"/>
    </row>
    <row r="1085" spans="6:7">
      <c r="F1085" s="26"/>
      <c r="G1085" s="26"/>
    </row>
    <row r="1086" spans="6:7">
      <c r="F1086" s="26"/>
      <c r="G1086" s="27"/>
    </row>
    <row r="1087" spans="6:7">
      <c r="F1087" s="26"/>
      <c r="G1087" s="27"/>
    </row>
    <row r="1088" spans="6:7">
      <c r="F1088" s="26"/>
      <c r="G1088" s="27"/>
    </row>
    <row r="1089" spans="6:7">
      <c r="F1089" s="26"/>
      <c r="G1089" s="27"/>
    </row>
    <row r="1090" spans="6:7">
      <c r="F1090" s="26"/>
      <c r="G1090" s="27"/>
    </row>
    <row r="1091" spans="6:7">
      <c r="F1091" s="27"/>
      <c r="G1091" s="27"/>
    </row>
    <row r="1092" spans="6:7">
      <c r="F1092" s="27"/>
      <c r="G1092" s="27"/>
    </row>
    <row r="1093" spans="6:7">
      <c r="F1093" s="27"/>
      <c r="G1093" s="27"/>
    </row>
    <row r="1094" spans="6:7">
      <c r="F1094" s="27"/>
      <c r="G1094" s="27"/>
    </row>
    <row r="1095" spans="6:7">
      <c r="F1095" s="27"/>
      <c r="G1095" s="27"/>
    </row>
    <row r="1096" spans="6:7">
      <c r="F1096" s="27"/>
      <c r="G1096" s="27"/>
    </row>
    <row r="1097" spans="6:7">
      <c r="F1097" s="27"/>
      <c r="G1097" s="27"/>
    </row>
    <row r="1098" spans="6:7">
      <c r="F1098" s="27"/>
      <c r="G1098" s="26"/>
    </row>
    <row r="1099" spans="6:7">
      <c r="F1099" s="27"/>
      <c r="G1099" s="26"/>
    </row>
    <row r="1100" spans="6:7">
      <c r="F1100" s="27"/>
      <c r="G1100" s="26"/>
    </row>
    <row r="1101" spans="6:7">
      <c r="F1101" s="27"/>
      <c r="G1101" s="26"/>
    </row>
    <row r="1102" spans="6:7">
      <c r="F1102" s="27"/>
      <c r="G1102" s="26"/>
    </row>
    <row r="1103" spans="6:7">
      <c r="F1103" s="26"/>
      <c r="G1103" s="26"/>
    </row>
    <row r="1104" spans="6:7">
      <c r="F1104" s="26"/>
      <c r="G1104" s="26"/>
    </row>
    <row r="1105" spans="6:7">
      <c r="F1105" s="26"/>
      <c r="G1105" s="26"/>
    </row>
    <row r="1106" spans="6:7">
      <c r="F1106" s="26"/>
      <c r="G1106" s="26"/>
    </row>
    <row r="1107" spans="6:7">
      <c r="F1107" s="26"/>
      <c r="G1107" s="26"/>
    </row>
    <row r="1108" spans="6:7">
      <c r="F1108" s="26"/>
      <c r="G1108" s="26"/>
    </row>
    <row r="1109" spans="6:7">
      <c r="F1109" s="26"/>
      <c r="G1109" s="26"/>
    </row>
    <row r="1110" spans="6:7">
      <c r="F1110" s="26"/>
      <c r="G1110" s="26"/>
    </row>
    <row r="1111" spans="6:7">
      <c r="F1111" s="26"/>
      <c r="G1111" s="26"/>
    </row>
    <row r="1112" spans="6:7">
      <c r="F1112" s="26"/>
      <c r="G1112" s="26"/>
    </row>
    <row r="1113" spans="6:7">
      <c r="F1113" s="26"/>
      <c r="G1113" s="26"/>
    </row>
    <row r="1114" spans="6:7">
      <c r="F1114" s="26"/>
      <c r="G1114" s="26"/>
    </row>
    <row r="1115" spans="6:7">
      <c r="F1115" s="26"/>
      <c r="G1115" s="26"/>
    </row>
    <row r="1116" spans="6:7">
      <c r="F1116" s="26"/>
      <c r="G1116" s="26"/>
    </row>
    <row r="1117" spans="6:7">
      <c r="F1117" s="26"/>
      <c r="G1117" s="26"/>
    </row>
    <row r="1118" spans="6:7">
      <c r="F1118" s="26"/>
      <c r="G1118" s="26"/>
    </row>
    <row r="1119" spans="6:7">
      <c r="F1119" s="26"/>
      <c r="G1119" s="27"/>
    </row>
    <row r="1120" spans="6:7">
      <c r="F1120" s="26"/>
      <c r="G1120" s="27"/>
    </row>
    <row r="1121" spans="6:7">
      <c r="F1121" s="26"/>
      <c r="G1121" s="27"/>
    </row>
    <row r="1122" spans="6:7">
      <c r="F1122" s="26"/>
      <c r="G1122" s="26"/>
    </row>
    <row r="1123" spans="6:7">
      <c r="F1123" s="26"/>
      <c r="G1123" s="26"/>
    </row>
    <row r="1124" spans="6:7">
      <c r="F1124" s="27"/>
      <c r="G1124" s="26"/>
    </row>
    <row r="1125" spans="6:7">
      <c r="F1125" s="27"/>
      <c r="G1125" s="26"/>
    </row>
    <row r="1126" spans="6:7">
      <c r="F1126" s="27"/>
      <c r="G1126" s="26"/>
    </row>
    <row r="1127" spans="6:7">
      <c r="F1127" s="26"/>
      <c r="G1127" s="26"/>
    </row>
    <row r="1128" spans="6:7">
      <c r="F1128" s="26"/>
      <c r="G1128" s="27"/>
    </row>
    <row r="1129" spans="6:7">
      <c r="F1129" s="26"/>
      <c r="G1129" s="26"/>
    </row>
    <row r="1130" spans="6:7">
      <c r="F1130" s="26"/>
      <c r="G1130" s="26"/>
    </row>
    <row r="1131" spans="6:7">
      <c r="F1131" s="26"/>
      <c r="G1131" s="27"/>
    </row>
    <row r="1132" spans="6:7">
      <c r="F1132" s="26"/>
      <c r="G1132" s="27"/>
    </row>
    <row r="1133" spans="6:7">
      <c r="F1133" s="27"/>
      <c r="G1133" s="26"/>
    </row>
    <row r="1134" spans="6:7">
      <c r="F1134" s="26"/>
      <c r="G1134" s="26"/>
    </row>
    <row r="1135" spans="6:7">
      <c r="F1135" s="26"/>
      <c r="G1135" s="26"/>
    </row>
    <row r="1136" spans="6:7">
      <c r="F1136" s="27"/>
      <c r="G1136" s="27"/>
    </row>
    <row r="1137" spans="6:7">
      <c r="F1137" s="27"/>
      <c r="G1137" s="27"/>
    </row>
    <row r="1138" spans="6:7">
      <c r="F1138" s="26"/>
      <c r="G1138" s="27"/>
    </row>
    <row r="1139" spans="6:7">
      <c r="F1139" s="26"/>
      <c r="G1139" s="27"/>
    </row>
    <row r="1140" spans="6:7">
      <c r="F1140" s="26"/>
      <c r="G1140" s="27"/>
    </row>
    <row r="1141" spans="6:7">
      <c r="F1141" s="27"/>
      <c r="G1141" s="27"/>
    </row>
    <row r="1142" spans="6:7">
      <c r="F1142" s="27"/>
      <c r="G1142" s="27"/>
    </row>
    <row r="1143" spans="6:7">
      <c r="F1143" s="27"/>
      <c r="G1143" s="27"/>
    </row>
    <row r="1144" spans="6:7">
      <c r="F1144" s="27"/>
      <c r="G1144" s="26"/>
    </row>
    <row r="1145" spans="6:7">
      <c r="F1145" s="27"/>
      <c r="G1145" s="26"/>
    </row>
    <row r="1146" spans="6:7">
      <c r="F1146" s="27"/>
      <c r="G1146" s="26"/>
    </row>
    <row r="1147" spans="6:7">
      <c r="F1147" s="27"/>
      <c r="G1147" s="26"/>
    </row>
    <row r="1148" spans="6:7">
      <c r="F1148" s="27"/>
      <c r="G1148" s="26"/>
    </row>
    <row r="1149" spans="6:7">
      <c r="F1149" s="26"/>
      <c r="G1149" s="26"/>
    </row>
    <row r="1150" spans="6:7">
      <c r="F1150" s="26"/>
      <c r="G1150" s="26"/>
    </row>
    <row r="1151" spans="6:7">
      <c r="F1151" s="26"/>
      <c r="G1151" s="26"/>
    </row>
    <row r="1152" spans="6:7">
      <c r="F1152" s="26"/>
      <c r="G1152" s="26"/>
    </row>
    <row r="1153" spans="6:7">
      <c r="F1153" s="26"/>
      <c r="G1153" s="27"/>
    </row>
    <row r="1154" spans="6:7">
      <c r="F1154" s="26"/>
      <c r="G1154" s="27"/>
    </row>
    <row r="1155" spans="6:7">
      <c r="F1155" s="26"/>
      <c r="G1155" s="27"/>
    </row>
    <row r="1156" spans="6:7">
      <c r="F1156" s="26"/>
      <c r="G1156" s="27"/>
    </row>
    <row r="1157" spans="6:7">
      <c r="F1157" s="26"/>
      <c r="G1157" s="26"/>
    </row>
    <row r="1158" spans="6:7">
      <c r="F1158" s="27"/>
      <c r="G1158" s="26"/>
    </row>
    <row r="1159" spans="6:7">
      <c r="F1159" s="27"/>
      <c r="G1159" s="26"/>
    </row>
    <row r="1160" spans="6:7">
      <c r="F1160" s="27"/>
      <c r="G1160" s="26"/>
    </row>
    <row r="1161" spans="6:7">
      <c r="F1161" s="27"/>
      <c r="G1161" s="26"/>
    </row>
    <row r="1162" spans="6:7">
      <c r="F1162" s="26"/>
      <c r="G1162" s="26"/>
    </row>
    <row r="1163" spans="6:7">
      <c r="F1163" s="26"/>
      <c r="G1163" s="26"/>
    </row>
    <row r="1164" spans="6:7">
      <c r="F1164" s="26"/>
      <c r="G1164" s="26"/>
    </row>
    <row r="1165" spans="6:7">
      <c r="F1165" s="26"/>
      <c r="G1165" s="27"/>
    </row>
    <row r="1166" spans="6:7">
      <c r="F1166" s="26"/>
      <c r="G1166" s="27"/>
    </row>
    <row r="1167" spans="6:7">
      <c r="F1167" s="26"/>
      <c r="G1167" s="27"/>
    </row>
    <row r="1168" spans="6:7">
      <c r="F1168" s="26"/>
      <c r="G1168" s="26"/>
    </row>
    <row r="1169" spans="6:7">
      <c r="F1169" s="26"/>
      <c r="G1169" s="26"/>
    </row>
    <row r="1170" spans="6:7">
      <c r="F1170" s="27"/>
      <c r="G1170" s="26"/>
    </row>
    <row r="1171" spans="6:7">
      <c r="F1171" s="27"/>
      <c r="G1171" s="26"/>
    </row>
    <row r="1172" spans="6:7">
      <c r="F1172" s="27"/>
      <c r="G1172" s="26"/>
    </row>
    <row r="1173" spans="6:7">
      <c r="F1173" s="26"/>
      <c r="G1173" s="26"/>
    </row>
    <row r="1174" spans="6:7">
      <c r="F1174" s="26"/>
      <c r="G1174" s="26"/>
    </row>
    <row r="1175" spans="6:7">
      <c r="F1175" s="26"/>
      <c r="G1175" s="26"/>
    </row>
    <row r="1176" spans="6:7">
      <c r="F1176" s="26"/>
      <c r="G1176" s="26"/>
    </row>
    <row r="1177" spans="6:7">
      <c r="F1177" s="26"/>
      <c r="G1177" s="26"/>
    </row>
    <row r="1178" spans="6:7">
      <c r="F1178" s="26"/>
      <c r="G1178" s="26"/>
    </row>
    <row r="1179" spans="6:7">
      <c r="F1179" s="26"/>
      <c r="G1179" s="26"/>
    </row>
    <row r="1180" spans="6:7">
      <c r="F1180" s="26"/>
      <c r="G1180" s="26"/>
    </row>
    <row r="1181" spans="6:7">
      <c r="F1181" s="26"/>
      <c r="G1181" s="26"/>
    </row>
    <row r="1182" spans="6:7">
      <c r="F1182" s="26"/>
      <c r="G1182" s="26"/>
    </row>
    <row r="1183" spans="6:7">
      <c r="F1183" s="26"/>
      <c r="G1183" s="26"/>
    </row>
    <row r="1184" spans="6:7">
      <c r="F1184" s="26"/>
      <c r="G1184" s="26"/>
    </row>
    <row r="1185" spans="6:7">
      <c r="F1185" s="26"/>
      <c r="G1185" s="26"/>
    </row>
    <row r="1186" spans="6:7">
      <c r="F1186" s="26"/>
      <c r="G1186" s="26"/>
    </row>
    <row r="1187" spans="6:7">
      <c r="F1187" s="26"/>
      <c r="G1187" s="26"/>
    </row>
    <row r="1188" spans="6:7">
      <c r="F1188" s="26"/>
      <c r="G1188" s="26"/>
    </row>
    <row r="1189" spans="6:7">
      <c r="F1189" s="26"/>
      <c r="G1189" s="26"/>
    </row>
    <row r="1190" spans="6:7">
      <c r="F1190" s="26"/>
      <c r="G1190" s="26"/>
    </row>
    <row r="1191" spans="6:7">
      <c r="F1191" s="26"/>
      <c r="G1191" s="26"/>
    </row>
    <row r="1192" spans="6:7">
      <c r="F1192" s="26"/>
      <c r="G1192" s="26"/>
    </row>
    <row r="1193" spans="6:7">
      <c r="F1193" s="26"/>
      <c r="G1193" s="26"/>
    </row>
    <row r="1194" spans="6:7">
      <c r="F1194" s="26"/>
      <c r="G1194" s="26"/>
    </row>
    <row r="1195" spans="6:7">
      <c r="F1195" s="26"/>
      <c r="G1195" s="26"/>
    </row>
    <row r="1196" spans="6:7">
      <c r="F1196" s="26"/>
      <c r="G1196" s="27"/>
    </row>
    <row r="1197" spans="6:7">
      <c r="F1197" s="26"/>
      <c r="G1197" s="27"/>
    </row>
    <row r="1198" spans="6:7">
      <c r="F1198" s="26"/>
      <c r="G1198" s="26"/>
    </row>
    <row r="1199" spans="6:7">
      <c r="F1199" s="26"/>
      <c r="G1199" s="26"/>
    </row>
    <row r="1200" spans="6:7">
      <c r="F1200" s="26"/>
      <c r="G1200" s="26"/>
    </row>
    <row r="1201" spans="6:7">
      <c r="F1201" s="27"/>
      <c r="G1201" s="26"/>
    </row>
    <row r="1202" spans="6:7">
      <c r="F1202" s="27"/>
      <c r="G1202" s="26"/>
    </row>
    <row r="1203" spans="6:7">
      <c r="F1203" s="26"/>
      <c r="G1203" s="26"/>
    </row>
    <row r="1204" spans="6:7">
      <c r="F1204" s="26"/>
      <c r="G1204" s="26"/>
    </row>
    <row r="1205" spans="6:7">
      <c r="F1205" s="26"/>
      <c r="G1205" s="26"/>
    </row>
    <row r="1206" spans="6:7">
      <c r="F1206" s="26"/>
      <c r="G1206" s="26"/>
    </row>
    <row r="1207" spans="6:7">
      <c r="F1207" s="26"/>
      <c r="G1207" s="26"/>
    </row>
    <row r="1208" spans="6:7">
      <c r="F1208" s="26"/>
      <c r="G1208" s="26"/>
    </row>
    <row r="1209" spans="6:7">
      <c r="F1209" s="26"/>
      <c r="G1209" s="26"/>
    </row>
    <row r="1210" spans="6:7">
      <c r="F1210" s="26"/>
      <c r="G1210" s="26"/>
    </row>
    <row r="1211" spans="6:7">
      <c r="F1211" s="26"/>
      <c r="G1211" s="26"/>
    </row>
    <row r="1212" spans="6:7">
      <c r="F1212" s="26"/>
      <c r="G1212" s="26"/>
    </row>
    <row r="1213" spans="6:7">
      <c r="F1213" s="26"/>
      <c r="G1213" s="26"/>
    </row>
    <row r="1214" spans="6:7">
      <c r="F1214" s="26"/>
      <c r="G1214" s="26"/>
    </row>
    <row r="1215" spans="6:7">
      <c r="F1215" s="26"/>
      <c r="G1215" s="26"/>
    </row>
    <row r="1216" spans="6:7">
      <c r="F1216" s="26"/>
      <c r="G1216" s="26"/>
    </row>
    <row r="1217" spans="6:7">
      <c r="F1217" s="26"/>
      <c r="G1217" s="26"/>
    </row>
    <row r="1218" spans="6:7">
      <c r="F1218" s="26"/>
      <c r="G1218" s="26"/>
    </row>
    <row r="1219" spans="6:7">
      <c r="F1219" s="26"/>
      <c r="G1219" s="26"/>
    </row>
    <row r="1220" spans="6:7">
      <c r="F1220" s="26"/>
      <c r="G1220" s="26"/>
    </row>
    <row r="1221" spans="6:7">
      <c r="F1221" s="26"/>
      <c r="G1221" s="26"/>
    </row>
    <row r="1222" spans="6:7">
      <c r="F1222" s="26"/>
      <c r="G1222" s="26"/>
    </row>
    <row r="1223" spans="6:7">
      <c r="F1223" s="26"/>
      <c r="G1223" s="26"/>
    </row>
    <row r="1224" spans="6:7">
      <c r="F1224" s="26"/>
      <c r="G1224" s="26"/>
    </row>
    <row r="1225" spans="6:7">
      <c r="F1225" s="26"/>
      <c r="G1225" s="26"/>
    </row>
    <row r="1226" spans="6:7">
      <c r="F1226" s="26"/>
      <c r="G1226" s="26"/>
    </row>
    <row r="1227" spans="6:7">
      <c r="F1227" s="26"/>
      <c r="G1227" s="26"/>
    </row>
    <row r="1228" spans="6:7">
      <c r="F1228" s="26"/>
      <c r="G1228" s="26"/>
    </row>
    <row r="1229" spans="6:7">
      <c r="F1229" s="26"/>
      <c r="G1229" s="26"/>
    </row>
    <row r="1230" spans="6:7">
      <c r="F1230" s="26"/>
      <c r="G1230" s="26"/>
    </row>
    <row r="1231" spans="6:7">
      <c r="F1231" s="26"/>
      <c r="G1231" s="26"/>
    </row>
    <row r="1232" spans="6:7">
      <c r="F1232" s="26"/>
      <c r="G1232" s="26"/>
    </row>
    <row r="1233" spans="6:7">
      <c r="F1233" s="26"/>
      <c r="G1233" s="26"/>
    </row>
    <row r="1234" spans="6:7">
      <c r="F1234" s="26"/>
      <c r="G1234" s="26"/>
    </row>
    <row r="1235" spans="6:7">
      <c r="F1235" s="26"/>
      <c r="G1235" s="26"/>
    </row>
    <row r="1236" spans="6:7">
      <c r="F1236" s="26"/>
      <c r="G1236" s="26"/>
    </row>
    <row r="1237" spans="6:7">
      <c r="F1237" s="26"/>
      <c r="G1237" s="26"/>
    </row>
    <row r="1238" spans="6:7">
      <c r="F1238" s="26"/>
      <c r="G1238" s="26"/>
    </row>
    <row r="1239" spans="6:7">
      <c r="F1239" s="26"/>
      <c r="G1239" s="26"/>
    </row>
    <row r="1240" spans="6:7">
      <c r="F1240" s="26"/>
      <c r="G1240" s="26"/>
    </row>
    <row r="1241" spans="6:7">
      <c r="F1241" s="26"/>
      <c r="G1241" s="26"/>
    </row>
    <row r="1242" spans="6:7">
      <c r="F1242" s="26"/>
      <c r="G1242" s="26"/>
    </row>
    <row r="1243" spans="6:7">
      <c r="F1243" s="26"/>
      <c r="G1243" s="26"/>
    </row>
    <row r="1244" spans="6:7">
      <c r="F1244" s="26"/>
      <c r="G1244" s="26"/>
    </row>
    <row r="1245" spans="6:7">
      <c r="F1245" s="26"/>
      <c r="G1245" s="26"/>
    </row>
    <row r="1246" spans="6:7">
      <c r="F1246" s="26"/>
      <c r="G1246" s="26"/>
    </row>
    <row r="1247" spans="6:7">
      <c r="F1247" s="26"/>
      <c r="G1247" s="26"/>
    </row>
    <row r="1248" spans="6:7">
      <c r="F1248" s="26"/>
      <c r="G1248" s="26"/>
    </row>
    <row r="1249" spans="6:7">
      <c r="F1249" s="26"/>
      <c r="G1249" s="26"/>
    </row>
    <row r="1250" spans="6:7">
      <c r="F1250" s="26"/>
      <c r="G1250" s="26"/>
    </row>
    <row r="1251" spans="6:7">
      <c r="F1251" s="26"/>
      <c r="G1251" s="26"/>
    </row>
    <row r="1252" spans="6:7">
      <c r="F1252" s="26"/>
      <c r="G1252" s="26"/>
    </row>
    <row r="1253" spans="6:7">
      <c r="F1253" s="26"/>
      <c r="G1253" s="26"/>
    </row>
    <row r="1254" spans="6:7">
      <c r="F1254" s="26"/>
      <c r="G1254" s="26"/>
    </row>
    <row r="1255" spans="6:7">
      <c r="F1255" s="26"/>
      <c r="G1255" s="26"/>
    </row>
    <row r="1256" spans="6:7">
      <c r="F1256" s="26"/>
      <c r="G1256" s="26"/>
    </row>
    <row r="1257" spans="6:7">
      <c r="F1257" s="26"/>
      <c r="G1257" s="26"/>
    </row>
    <row r="1258" spans="6:7">
      <c r="F1258" s="26"/>
      <c r="G1258" s="26"/>
    </row>
    <row r="1259" spans="6:7">
      <c r="F1259" s="26"/>
      <c r="G1259" s="26"/>
    </row>
    <row r="1260" spans="6:7">
      <c r="F1260" s="26"/>
      <c r="G1260" s="26"/>
    </row>
    <row r="1261" spans="6:7">
      <c r="F1261" s="26"/>
      <c r="G1261" s="26"/>
    </row>
    <row r="1262" spans="6:7">
      <c r="F1262" s="26"/>
      <c r="G1262" s="26"/>
    </row>
    <row r="1263" spans="6:7">
      <c r="F1263" s="26"/>
      <c r="G1263" s="26"/>
    </row>
    <row r="1264" spans="6:7">
      <c r="F1264" s="26"/>
      <c r="G1264" s="26"/>
    </row>
    <row r="1265" spans="6:7">
      <c r="F1265" s="26"/>
      <c r="G1265" s="26"/>
    </row>
    <row r="1266" spans="6:7">
      <c r="F1266" s="26"/>
      <c r="G1266" s="26"/>
    </row>
    <row r="1267" spans="6:7">
      <c r="F1267" s="26"/>
      <c r="G1267" s="26"/>
    </row>
    <row r="1268" spans="6:7">
      <c r="F1268" s="26"/>
      <c r="G1268" s="26"/>
    </row>
    <row r="1269" spans="6:7">
      <c r="F1269" s="26"/>
      <c r="G1269" s="26"/>
    </row>
    <row r="1270" spans="6:7">
      <c r="F1270" s="26"/>
      <c r="G1270" s="26"/>
    </row>
    <row r="1271" spans="6:7">
      <c r="F1271" s="26"/>
      <c r="G1271" s="26"/>
    </row>
    <row r="1272" spans="6:7">
      <c r="F1272" s="26"/>
      <c r="G1272" s="26"/>
    </row>
    <row r="1273" spans="6:7">
      <c r="F1273" s="26"/>
      <c r="G1273" s="26"/>
    </row>
    <row r="1274" spans="6:7">
      <c r="F1274" s="26"/>
      <c r="G1274" s="26"/>
    </row>
    <row r="1275" spans="6:7">
      <c r="F1275" s="26"/>
      <c r="G1275" s="26"/>
    </row>
    <row r="1276" spans="6:7">
      <c r="F1276" s="26"/>
      <c r="G1276" s="26"/>
    </row>
    <row r="1277" spans="6:7">
      <c r="F1277" s="26"/>
      <c r="G1277" s="26"/>
    </row>
    <row r="1278" spans="6:7">
      <c r="F1278" s="26"/>
      <c r="G1278" s="26"/>
    </row>
    <row r="1279" spans="6:7">
      <c r="F1279" s="26"/>
      <c r="G1279" s="26"/>
    </row>
    <row r="1280" spans="6:7">
      <c r="F1280" s="26"/>
      <c r="G1280" s="26"/>
    </row>
    <row r="1281" spans="6:7">
      <c r="F1281" s="26"/>
      <c r="G1281" s="26"/>
    </row>
    <row r="1282" spans="6:7">
      <c r="F1282" s="26"/>
      <c r="G1282" s="26"/>
    </row>
    <row r="1283" spans="6:7">
      <c r="F1283" s="26"/>
      <c r="G1283" s="26"/>
    </row>
    <row r="1284" spans="6:7">
      <c r="F1284" s="26"/>
      <c r="G1284" s="26"/>
    </row>
    <row r="1285" spans="6:7">
      <c r="F1285" s="26"/>
      <c r="G1285" s="26"/>
    </row>
    <row r="1286" spans="6:7">
      <c r="F1286" s="26"/>
      <c r="G1286" s="26"/>
    </row>
    <row r="1287" spans="6:7">
      <c r="F1287" s="26"/>
      <c r="G1287" s="26"/>
    </row>
    <row r="1288" spans="6:7">
      <c r="F1288" s="26"/>
      <c r="G1288" s="26"/>
    </row>
    <row r="1289" spans="6:7">
      <c r="F1289" s="26"/>
      <c r="G1289" s="26"/>
    </row>
    <row r="1290" spans="6:7">
      <c r="F1290" s="26"/>
      <c r="G1290" s="26"/>
    </row>
    <row r="1291" spans="6:7">
      <c r="F1291" s="26"/>
      <c r="G1291" s="26"/>
    </row>
    <row r="1292" spans="6:7">
      <c r="F1292" s="26"/>
      <c r="G1292" s="26"/>
    </row>
    <row r="1293" spans="6:7">
      <c r="F1293" s="26"/>
      <c r="G1293" s="26"/>
    </row>
    <row r="1294" spans="6:7">
      <c r="F1294" s="26"/>
      <c r="G1294" s="26"/>
    </row>
    <row r="1295" spans="6:7">
      <c r="F1295" s="26"/>
      <c r="G1295" s="26"/>
    </row>
    <row r="1296" spans="6:7">
      <c r="F1296" s="26"/>
      <c r="G1296" s="26"/>
    </row>
    <row r="1297" spans="6:7">
      <c r="F1297" s="26"/>
      <c r="G1297" s="26"/>
    </row>
    <row r="1298" spans="6:7">
      <c r="F1298" s="26"/>
      <c r="G1298" s="26"/>
    </row>
    <row r="1299" spans="6:7">
      <c r="F1299" s="26"/>
      <c r="G1299" s="26"/>
    </row>
    <row r="1300" spans="6:7">
      <c r="F1300" s="26"/>
      <c r="G1300" s="26"/>
    </row>
    <row r="1301" spans="6:7">
      <c r="F1301" s="26"/>
      <c r="G1301" s="26"/>
    </row>
    <row r="1302" spans="6:7">
      <c r="F1302" s="26"/>
      <c r="G1302" s="26"/>
    </row>
    <row r="1303" spans="6:7">
      <c r="F1303" s="26"/>
      <c r="G1303" s="26"/>
    </row>
    <row r="1304" spans="6:7">
      <c r="F1304" s="26"/>
      <c r="G1304" s="26"/>
    </row>
    <row r="1305" spans="6:7">
      <c r="F1305" s="26"/>
      <c r="G1305" s="26"/>
    </row>
    <row r="1306" spans="6:7">
      <c r="F1306" s="26"/>
      <c r="G1306" s="26"/>
    </row>
    <row r="1307" spans="6:7">
      <c r="F1307" s="26"/>
      <c r="G1307" s="26"/>
    </row>
    <row r="1308" spans="6:7">
      <c r="F1308" s="26"/>
      <c r="G1308" s="26"/>
    </row>
    <row r="1309" spans="6:7">
      <c r="F1309" s="26"/>
      <c r="G1309" s="26"/>
    </row>
    <row r="1310" spans="6:7">
      <c r="F1310" s="26"/>
      <c r="G1310" s="26"/>
    </row>
    <row r="1311" spans="6:7">
      <c r="F1311" s="26"/>
      <c r="G1311" s="26"/>
    </row>
    <row r="1312" spans="6:7">
      <c r="F1312" s="26"/>
      <c r="G1312" s="26"/>
    </row>
    <row r="1313" spans="6:7">
      <c r="F1313" s="26"/>
      <c r="G1313" s="26"/>
    </row>
    <row r="1314" spans="6:7">
      <c r="F1314" s="26"/>
      <c r="G1314" s="26"/>
    </row>
    <row r="1315" spans="6:7">
      <c r="F1315" s="26"/>
      <c r="G1315" s="26"/>
    </row>
    <row r="1316" spans="6:7">
      <c r="F1316" s="26"/>
      <c r="G1316" s="26"/>
    </row>
    <row r="1317" spans="6:7">
      <c r="F1317" s="26"/>
      <c r="G1317" s="26"/>
    </row>
    <row r="1318" spans="6:7">
      <c r="F1318" s="26"/>
      <c r="G1318" s="26"/>
    </row>
    <row r="1319" spans="6:7">
      <c r="F1319" s="26"/>
      <c r="G1319" s="26"/>
    </row>
    <row r="1320" spans="6:7">
      <c r="F1320" s="26"/>
      <c r="G1320" s="26"/>
    </row>
    <row r="1321" spans="6:7">
      <c r="F1321" s="26"/>
      <c r="G1321" s="26"/>
    </row>
    <row r="1322" spans="6:7">
      <c r="F1322" s="26"/>
      <c r="G1322" s="26"/>
    </row>
    <row r="1323" spans="6:7">
      <c r="F1323" s="26"/>
      <c r="G1323" s="26"/>
    </row>
    <row r="1324" spans="6:7">
      <c r="F1324" s="26"/>
      <c r="G1324" s="26"/>
    </row>
    <row r="1325" spans="6:7">
      <c r="F1325" s="26"/>
      <c r="G1325" s="26"/>
    </row>
    <row r="1326" spans="6:7">
      <c r="F1326" s="26"/>
      <c r="G1326" s="26"/>
    </row>
    <row r="1327" spans="6:7">
      <c r="F1327" s="26"/>
      <c r="G1327" s="26"/>
    </row>
    <row r="1328" spans="6:7">
      <c r="F1328" s="26"/>
      <c r="G1328" s="26"/>
    </row>
    <row r="1329" spans="6:7">
      <c r="F1329" s="26"/>
      <c r="G1329" s="26"/>
    </row>
    <row r="1330" spans="6:7">
      <c r="F1330" s="26"/>
      <c r="G1330" s="26"/>
    </row>
    <row r="1331" spans="6:7">
      <c r="F1331" s="26"/>
      <c r="G1331" s="26"/>
    </row>
    <row r="1332" spans="6:7">
      <c r="F1332" s="26"/>
      <c r="G1332" s="26"/>
    </row>
    <row r="1333" spans="6:7">
      <c r="F1333" s="26"/>
      <c r="G1333" s="26"/>
    </row>
    <row r="1334" spans="6:7">
      <c r="F1334" s="26"/>
      <c r="G1334" s="26"/>
    </row>
    <row r="1335" spans="6:7">
      <c r="F1335" s="26"/>
      <c r="G1335" s="26"/>
    </row>
    <row r="1336" spans="6:7">
      <c r="F1336" s="26"/>
      <c r="G1336" s="26"/>
    </row>
    <row r="1337" spans="6:7">
      <c r="F1337" s="26"/>
      <c r="G1337" s="26"/>
    </row>
    <row r="1338" spans="6:7">
      <c r="F1338" s="26"/>
      <c r="G1338" s="26"/>
    </row>
    <row r="1339" spans="6:7">
      <c r="F1339" s="26"/>
      <c r="G1339" s="26"/>
    </row>
    <row r="1340" spans="6:7">
      <c r="F1340" s="26"/>
      <c r="G1340" s="26"/>
    </row>
    <row r="1341" spans="6:7">
      <c r="F1341" s="26"/>
      <c r="G1341" s="26"/>
    </row>
    <row r="1342" spans="6:7">
      <c r="F1342" s="26"/>
      <c r="G1342" s="26"/>
    </row>
    <row r="1343" spans="6:7">
      <c r="F1343" s="26"/>
      <c r="G1343" s="26"/>
    </row>
    <row r="1344" spans="6:7">
      <c r="F1344" s="26"/>
      <c r="G1344" s="26"/>
    </row>
    <row r="1345" spans="6:7">
      <c r="F1345" s="26"/>
      <c r="G1345" s="26"/>
    </row>
    <row r="1346" spans="6:7">
      <c r="F1346" s="26"/>
      <c r="G1346" s="26"/>
    </row>
    <row r="1347" spans="6:7">
      <c r="F1347" s="26"/>
      <c r="G1347" s="26"/>
    </row>
    <row r="1348" spans="6:7">
      <c r="F1348" s="26"/>
      <c r="G1348" s="26"/>
    </row>
    <row r="1349" spans="6:7">
      <c r="F1349" s="26"/>
      <c r="G1349" s="26"/>
    </row>
    <row r="1350" spans="6:7">
      <c r="F1350" s="26"/>
      <c r="G1350" s="27"/>
    </row>
    <row r="1351" spans="6:7">
      <c r="F1351" s="26"/>
      <c r="G1351" s="26"/>
    </row>
    <row r="1352" spans="6:7">
      <c r="F1352" s="26"/>
      <c r="G1352" s="26"/>
    </row>
    <row r="1353" spans="6:7">
      <c r="F1353" s="26"/>
      <c r="G1353" s="26"/>
    </row>
    <row r="1354" spans="6:7">
      <c r="F1354" s="26"/>
      <c r="G1354" s="26"/>
    </row>
    <row r="1355" spans="6:7">
      <c r="F1355" s="27"/>
      <c r="G1355" s="26"/>
    </row>
    <row r="1356" spans="6:7">
      <c r="F1356" s="26"/>
      <c r="G1356" s="26"/>
    </row>
    <row r="1357" spans="6:7">
      <c r="F1357" s="26"/>
      <c r="G1357" s="27"/>
    </row>
    <row r="1358" spans="6:7">
      <c r="F1358" s="26"/>
      <c r="G1358" s="27"/>
    </row>
    <row r="1359" spans="6:7">
      <c r="F1359" s="26"/>
      <c r="G1359" s="27"/>
    </row>
    <row r="1360" spans="6:7">
      <c r="F1360" s="26"/>
      <c r="G1360" s="27"/>
    </row>
    <row r="1361" spans="6:7">
      <c r="F1361" s="26"/>
      <c r="G1361" s="27"/>
    </row>
    <row r="1362" spans="6:7">
      <c r="F1362" s="27"/>
      <c r="G1362" s="27"/>
    </row>
    <row r="1363" spans="6:7">
      <c r="F1363" s="27"/>
      <c r="G1363" s="27"/>
    </row>
    <row r="1364" spans="6:7">
      <c r="F1364" s="27"/>
      <c r="G1364" s="27"/>
    </row>
    <row r="1365" spans="6:7">
      <c r="F1365" s="27"/>
      <c r="G1365" s="27"/>
    </row>
    <row r="1366" spans="6:7">
      <c r="F1366" s="27"/>
      <c r="G1366" s="27"/>
    </row>
    <row r="1367" spans="6:7">
      <c r="F1367" s="27"/>
      <c r="G1367" s="27"/>
    </row>
    <row r="1368" spans="6:7">
      <c r="F1368" s="27"/>
      <c r="G1368" s="27"/>
    </row>
    <row r="1369" spans="6:7">
      <c r="F1369" s="27"/>
      <c r="G1369" s="27"/>
    </row>
    <row r="1370" spans="6:7">
      <c r="F1370" s="27"/>
      <c r="G1370" s="27"/>
    </row>
    <row r="1371" spans="6:7">
      <c r="F1371" s="27"/>
      <c r="G1371" s="27"/>
    </row>
    <row r="1372" spans="6:7">
      <c r="F1372" s="27"/>
      <c r="G1372" s="27"/>
    </row>
    <row r="1373" spans="6:7">
      <c r="F1373" s="27"/>
      <c r="G1373" s="27"/>
    </row>
    <row r="1374" spans="6:7">
      <c r="F1374" s="27"/>
      <c r="G1374" s="27"/>
    </row>
    <row r="1375" spans="6:7">
      <c r="F1375" s="27"/>
      <c r="G1375" s="27"/>
    </row>
    <row r="1376" spans="6:7">
      <c r="F1376" s="27"/>
      <c r="G1376" s="27"/>
    </row>
    <row r="1377" spans="6:7">
      <c r="F1377" s="27"/>
      <c r="G1377" s="27"/>
    </row>
    <row r="1378" spans="6:7">
      <c r="F1378" s="27"/>
      <c r="G1378" s="27"/>
    </row>
    <row r="1379" spans="6:7">
      <c r="F1379" s="27"/>
      <c r="G1379" s="27"/>
    </row>
    <row r="1380" spans="6:7">
      <c r="F1380" s="27"/>
      <c r="G1380" s="27"/>
    </row>
    <row r="1381" spans="6:7">
      <c r="F1381" s="27"/>
      <c r="G1381" s="27"/>
    </row>
    <row r="1382" spans="6:7">
      <c r="F1382" s="27"/>
      <c r="G1382" s="27"/>
    </row>
    <row r="1383" spans="6:7">
      <c r="F1383" s="27"/>
      <c r="G1383" s="27"/>
    </row>
    <row r="1384" spans="6:7">
      <c r="F1384" s="27"/>
      <c r="G1384" s="27"/>
    </row>
    <row r="1385" spans="6:7">
      <c r="F1385" s="27"/>
      <c r="G1385" s="27"/>
    </row>
    <row r="1386" spans="6:7">
      <c r="F1386" s="27"/>
      <c r="G1386" s="27"/>
    </row>
    <row r="1387" spans="6:7">
      <c r="F1387" s="27"/>
      <c r="G1387" s="27"/>
    </row>
    <row r="1388" spans="6:7">
      <c r="F1388" s="27"/>
      <c r="G1388" s="27"/>
    </row>
    <row r="1389" spans="6:7">
      <c r="F1389" s="27"/>
      <c r="G1389" s="27"/>
    </row>
    <row r="1390" spans="6:7">
      <c r="F1390" s="27"/>
      <c r="G1390" s="27"/>
    </row>
    <row r="1391" spans="6:7">
      <c r="F1391" s="27"/>
      <c r="G1391" s="27"/>
    </row>
    <row r="1392" spans="6:7">
      <c r="F1392" s="27"/>
      <c r="G1392" s="27"/>
    </row>
    <row r="1393" spans="6:7">
      <c r="F1393" s="27"/>
      <c r="G1393" s="27"/>
    </row>
    <row r="1394" spans="6:7">
      <c r="F1394" s="27"/>
      <c r="G1394" s="27"/>
    </row>
    <row r="1395" spans="6:7">
      <c r="F1395" s="27"/>
      <c r="G1395" s="27"/>
    </row>
    <row r="1396" spans="6:7">
      <c r="F1396" s="27"/>
      <c r="G1396" s="27"/>
    </row>
    <row r="1397" spans="6:7">
      <c r="F1397" s="27"/>
      <c r="G1397" s="27"/>
    </row>
    <row r="1398" spans="6:7">
      <c r="F1398" s="27"/>
      <c r="G1398" s="27"/>
    </row>
    <row r="1399" spans="6:7">
      <c r="F1399" s="27"/>
      <c r="G1399" s="27"/>
    </row>
    <row r="1400" spans="6:7">
      <c r="F1400" s="27"/>
      <c r="G1400" s="27"/>
    </row>
    <row r="1401" spans="6:7">
      <c r="F1401" s="27"/>
      <c r="G1401" s="27"/>
    </row>
    <row r="1402" spans="6:7">
      <c r="F1402" s="27"/>
      <c r="G1402" s="27"/>
    </row>
    <row r="1403" spans="6:7">
      <c r="F1403" s="27"/>
      <c r="G1403" s="27"/>
    </row>
    <row r="1404" spans="6:7">
      <c r="F1404" s="27"/>
      <c r="G1404" s="27"/>
    </row>
    <row r="1405" spans="6:7">
      <c r="F1405" s="27"/>
      <c r="G1405" s="27"/>
    </row>
    <row r="1406" spans="6:7">
      <c r="F1406" s="27"/>
      <c r="G1406" s="27"/>
    </row>
    <row r="1407" spans="6:7">
      <c r="F1407" s="27"/>
      <c r="G1407" s="27"/>
    </row>
    <row r="1408" spans="6:7">
      <c r="F1408" s="27"/>
      <c r="G1408" s="27"/>
    </row>
    <row r="1409" spans="6:7">
      <c r="F1409" s="27"/>
      <c r="G1409" s="27"/>
    </row>
    <row r="1410" spans="6:7">
      <c r="F1410" s="27"/>
      <c r="G1410" s="27"/>
    </row>
    <row r="1411" spans="6:7">
      <c r="F1411" s="27"/>
      <c r="G1411" s="26"/>
    </row>
    <row r="1412" spans="6:7">
      <c r="F1412" s="27"/>
      <c r="G1412" s="26"/>
    </row>
    <row r="1413" spans="6:7">
      <c r="F1413" s="27"/>
      <c r="G1413" s="26"/>
    </row>
    <row r="1414" spans="6:7">
      <c r="F1414" s="27"/>
      <c r="G1414" s="27"/>
    </row>
    <row r="1415" spans="6:7">
      <c r="F1415" s="27"/>
      <c r="G1415" s="27"/>
    </row>
    <row r="1416" spans="6:7">
      <c r="F1416" s="26"/>
      <c r="G1416" s="26"/>
    </row>
    <row r="1417" spans="6:7">
      <c r="F1417" s="26"/>
      <c r="G1417" s="26"/>
    </row>
    <row r="1418" spans="6:7">
      <c r="F1418" s="26"/>
      <c r="G1418" s="26"/>
    </row>
    <row r="1419" spans="6:7">
      <c r="F1419" s="27"/>
      <c r="G1419" s="26"/>
    </row>
    <row r="1420" spans="6:7">
      <c r="F1420" s="27"/>
      <c r="G1420" s="26"/>
    </row>
    <row r="1421" spans="6:7">
      <c r="F1421" s="26"/>
      <c r="G1421" s="26"/>
    </row>
    <row r="1422" spans="6:7">
      <c r="F1422" s="26"/>
      <c r="G1422" s="26"/>
    </row>
    <row r="1423" spans="6:7">
      <c r="F1423" s="26"/>
      <c r="G1423" s="26"/>
    </row>
    <row r="1424" spans="6:7">
      <c r="F1424" s="26"/>
      <c r="G1424" s="26"/>
    </row>
    <row r="1425" spans="6:7">
      <c r="F1425" s="26"/>
      <c r="G1425" s="26"/>
    </row>
    <row r="1426" spans="6:7">
      <c r="F1426" s="26"/>
      <c r="G1426" s="26"/>
    </row>
    <row r="1427" spans="6:7">
      <c r="F1427" s="26"/>
      <c r="G1427" s="26"/>
    </row>
    <row r="1428" spans="6:7">
      <c r="F1428" s="26"/>
      <c r="G1428" s="26"/>
    </row>
    <row r="1429" spans="6:7">
      <c r="F1429" s="26"/>
      <c r="G1429" s="26"/>
    </row>
    <row r="1430" spans="6:7">
      <c r="F1430" s="26"/>
      <c r="G1430" s="26"/>
    </row>
    <row r="1431" spans="6:7">
      <c r="F1431" s="26"/>
      <c r="G1431" s="26"/>
    </row>
    <row r="1432" spans="6:7">
      <c r="F1432" s="26"/>
      <c r="G1432" s="26"/>
    </row>
    <row r="1433" spans="6:7">
      <c r="F1433" s="26"/>
      <c r="G1433" s="26"/>
    </row>
    <row r="1434" spans="6:7">
      <c r="F1434" s="26"/>
      <c r="G1434" s="26"/>
    </row>
    <row r="1435" spans="6:7">
      <c r="F1435" s="26"/>
      <c r="G1435" s="26"/>
    </row>
    <row r="1436" spans="6:7">
      <c r="F1436" s="26"/>
      <c r="G1436" s="26"/>
    </row>
    <row r="1437" spans="6:7">
      <c r="F1437" s="26"/>
      <c r="G1437" s="26"/>
    </row>
    <row r="1438" spans="6:7">
      <c r="F1438" s="26"/>
      <c r="G1438" s="26"/>
    </row>
    <row r="1439" spans="6:7">
      <c r="F1439" s="26"/>
      <c r="G1439" s="26"/>
    </row>
    <row r="1440" spans="6:7">
      <c r="F1440" s="26"/>
      <c r="G1440" s="26"/>
    </row>
    <row r="1441" spans="6:7">
      <c r="F1441" s="26"/>
      <c r="G1441" s="26"/>
    </row>
    <row r="1442" spans="6:7">
      <c r="F1442" s="26"/>
      <c r="G1442" s="26"/>
    </row>
    <row r="1443" spans="6:7">
      <c r="F1443" s="26"/>
      <c r="G1443" s="26"/>
    </row>
    <row r="1444" spans="6:7">
      <c r="F1444" s="26"/>
      <c r="G1444" s="26"/>
    </row>
    <row r="1445" spans="6:7">
      <c r="F1445" s="26"/>
      <c r="G1445" s="26"/>
    </row>
    <row r="1446" spans="6:7">
      <c r="F1446" s="26"/>
      <c r="G1446" s="26"/>
    </row>
    <row r="1447" spans="6:7">
      <c r="F1447" s="26"/>
      <c r="G1447" s="26"/>
    </row>
    <row r="1448" spans="6:7">
      <c r="F1448" s="26"/>
      <c r="G1448" s="26"/>
    </row>
    <row r="1449" spans="6:7">
      <c r="F1449" s="26"/>
      <c r="G1449" s="26"/>
    </row>
    <row r="1450" spans="6:7">
      <c r="F1450" s="26"/>
      <c r="G1450" s="26"/>
    </row>
    <row r="1451" spans="6:7">
      <c r="F1451" s="26"/>
      <c r="G1451" s="26"/>
    </row>
    <row r="1452" spans="6:7">
      <c r="F1452" s="26"/>
      <c r="G1452" s="26"/>
    </row>
    <row r="1453" spans="6:7">
      <c r="F1453" s="26"/>
      <c r="G1453" s="26"/>
    </row>
    <row r="1454" spans="6:7">
      <c r="F1454" s="26"/>
      <c r="G1454" s="26"/>
    </row>
    <row r="1455" spans="6:7">
      <c r="F1455" s="26"/>
      <c r="G1455" s="26"/>
    </row>
    <row r="1456" spans="6:7">
      <c r="F1456" s="26"/>
      <c r="G1456" s="26"/>
    </row>
    <row r="1457" spans="6:7">
      <c r="F1457" s="26"/>
      <c r="G1457" s="26"/>
    </row>
    <row r="1458" spans="6:7">
      <c r="F1458" s="26"/>
      <c r="G1458" s="26"/>
    </row>
    <row r="1459" spans="6:7">
      <c r="F1459" s="26"/>
      <c r="G1459" s="26"/>
    </row>
    <row r="1460" spans="6:7">
      <c r="F1460" s="26"/>
      <c r="G1460" s="26"/>
    </row>
    <row r="1461" spans="6:7">
      <c r="F1461" s="26"/>
      <c r="G1461" s="26"/>
    </row>
    <row r="1462" spans="6:7">
      <c r="F1462" s="26"/>
      <c r="G1462" s="26"/>
    </row>
    <row r="1463" spans="6:7">
      <c r="F1463" s="26"/>
      <c r="G1463" s="26"/>
    </row>
    <row r="1464" spans="6:7">
      <c r="F1464" s="26"/>
      <c r="G1464" s="26"/>
    </row>
    <row r="1465" spans="6:7">
      <c r="F1465" s="26"/>
      <c r="G1465" s="26"/>
    </row>
    <row r="1466" spans="6:7">
      <c r="F1466" s="26"/>
      <c r="G1466" s="26"/>
    </row>
    <row r="1467" spans="6:7">
      <c r="F1467" s="26"/>
      <c r="G1467" s="26"/>
    </row>
    <row r="1468" spans="6:7">
      <c r="F1468" s="26"/>
      <c r="G1468" s="26"/>
    </row>
    <row r="1469" spans="6:7">
      <c r="F1469" s="26"/>
      <c r="G1469" s="26"/>
    </row>
    <row r="1470" spans="6:7">
      <c r="F1470" s="26"/>
      <c r="G1470" s="26"/>
    </row>
    <row r="1471" spans="6:7">
      <c r="F1471" s="26"/>
      <c r="G1471" s="26"/>
    </row>
    <row r="1472" spans="6:7">
      <c r="F1472" s="26"/>
      <c r="G1472" s="26"/>
    </row>
    <row r="1473" spans="6:7">
      <c r="F1473" s="26"/>
      <c r="G1473" s="26"/>
    </row>
    <row r="1474" spans="6:7">
      <c r="F1474" s="26"/>
      <c r="G1474" s="26"/>
    </row>
    <row r="1475" spans="6:7">
      <c r="F1475" s="26"/>
      <c r="G1475" s="26"/>
    </row>
    <row r="1476" spans="6:7">
      <c r="F1476" s="26"/>
      <c r="G1476" s="26"/>
    </row>
    <row r="1477" spans="6:7">
      <c r="F1477" s="26"/>
      <c r="G1477" s="26"/>
    </row>
    <row r="1478" spans="6:7">
      <c r="F1478" s="26"/>
      <c r="G1478" s="26"/>
    </row>
    <row r="1479" spans="6:7">
      <c r="F1479" s="26"/>
      <c r="G1479" s="26"/>
    </row>
    <row r="1480" spans="6:7">
      <c r="F1480" s="26"/>
      <c r="G1480" s="26"/>
    </row>
    <row r="1481" spans="6:7">
      <c r="F1481" s="26"/>
      <c r="G1481" s="26"/>
    </row>
    <row r="1482" spans="6:7">
      <c r="F1482" s="26"/>
      <c r="G1482" s="26"/>
    </row>
    <row r="1483" spans="6:7">
      <c r="F1483" s="26"/>
      <c r="G1483" s="26"/>
    </row>
    <row r="1484" spans="6:7">
      <c r="F1484" s="26"/>
      <c r="G1484" s="26"/>
    </row>
    <row r="1485" spans="6:7">
      <c r="F1485" s="26"/>
      <c r="G1485" s="26"/>
    </row>
    <row r="1486" spans="6:7">
      <c r="F1486" s="26"/>
      <c r="G1486" s="26"/>
    </row>
    <row r="1487" spans="6:7">
      <c r="F1487" s="26"/>
      <c r="G1487" s="26"/>
    </row>
    <row r="1488" spans="6:7">
      <c r="F1488" s="26"/>
      <c r="G1488" s="26"/>
    </row>
    <row r="1489" spans="6:7">
      <c r="F1489" s="26"/>
      <c r="G1489" s="26"/>
    </row>
    <row r="1490" spans="6:7">
      <c r="F1490" s="26"/>
      <c r="G1490" s="26"/>
    </row>
    <row r="1491" spans="6:7">
      <c r="F1491" s="26"/>
      <c r="G1491" s="26"/>
    </row>
    <row r="1492" spans="6:7">
      <c r="F1492" s="26"/>
      <c r="G1492" s="26"/>
    </row>
    <row r="1493" spans="6:7">
      <c r="F1493" s="26"/>
      <c r="G1493" s="26"/>
    </row>
    <row r="1494" spans="6:7">
      <c r="F1494" s="26"/>
      <c r="G1494" s="26"/>
    </row>
    <row r="1495" spans="6:7">
      <c r="F1495" s="26"/>
      <c r="G1495" s="26"/>
    </row>
    <row r="1496" spans="6:7">
      <c r="F1496" s="26"/>
      <c r="G1496" s="26"/>
    </row>
    <row r="1497" spans="6:7">
      <c r="F1497" s="26"/>
      <c r="G1497" s="26"/>
    </row>
    <row r="1498" spans="6:7">
      <c r="F1498" s="26"/>
      <c r="G1498" s="26"/>
    </row>
    <row r="1499" spans="6:7">
      <c r="F1499" s="26"/>
      <c r="G1499" s="26"/>
    </row>
    <row r="1500" spans="6:7">
      <c r="F1500" s="26"/>
      <c r="G1500" s="26"/>
    </row>
    <row r="1501" spans="6:7">
      <c r="F1501" s="26"/>
      <c r="G1501" s="26"/>
    </row>
    <row r="1502" spans="6:7">
      <c r="F1502" s="26"/>
      <c r="G1502" s="26"/>
    </row>
    <row r="1503" spans="6:7">
      <c r="F1503" s="26"/>
      <c r="G1503" s="26"/>
    </row>
    <row r="1504" spans="6:7">
      <c r="F1504" s="26"/>
      <c r="G1504" s="26"/>
    </row>
    <row r="1505" spans="6:7">
      <c r="F1505" s="26"/>
      <c r="G1505" s="26"/>
    </row>
    <row r="1506" spans="6:7">
      <c r="F1506" s="26"/>
      <c r="G1506" s="26"/>
    </row>
    <row r="1507" spans="6:7">
      <c r="F1507" s="26"/>
      <c r="G1507" s="26"/>
    </row>
    <row r="1508" spans="6:7">
      <c r="F1508" s="26"/>
      <c r="G1508" s="26"/>
    </row>
    <row r="1509" spans="6:7">
      <c r="F1509" s="26"/>
      <c r="G1509" s="26"/>
    </row>
    <row r="1510" spans="6:7">
      <c r="F1510" s="26"/>
      <c r="G1510" s="26"/>
    </row>
    <row r="1511" spans="6:7">
      <c r="F1511" s="26"/>
      <c r="G1511" s="26"/>
    </row>
    <row r="1512" spans="6:7">
      <c r="F1512" s="26"/>
      <c r="G1512" s="26"/>
    </row>
    <row r="1513" spans="6:7">
      <c r="F1513" s="26"/>
      <c r="G1513" s="26"/>
    </row>
    <row r="1514" spans="6:7">
      <c r="F1514" s="26"/>
      <c r="G1514" s="26"/>
    </row>
    <row r="1515" spans="6:7">
      <c r="F1515" s="26"/>
      <c r="G1515" s="27"/>
    </row>
    <row r="1516" spans="6:7">
      <c r="F1516" s="26"/>
      <c r="G1516" s="26"/>
    </row>
    <row r="1517" spans="6:7">
      <c r="F1517" s="26"/>
      <c r="G1517" s="26"/>
    </row>
    <row r="1518" spans="6:7">
      <c r="F1518" s="26"/>
      <c r="G1518" s="26"/>
    </row>
    <row r="1519" spans="6:7">
      <c r="F1519" s="26"/>
      <c r="G1519" s="26"/>
    </row>
    <row r="1520" spans="6:7">
      <c r="F1520" s="27"/>
      <c r="G1520" s="26"/>
    </row>
    <row r="1521" spans="6:7">
      <c r="F1521" s="26"/>
      <c r="G1521" s="26"/>
    </row>
    <row r="1522" spans="6:7">
      <c r="F1522" s="26"/>
      <c r="G1522" s="26"/>
    </row>
    <row r="1523" spans="6:7">
      <c r="F1523" s="26"/>
      <c r="G1523" s="26"/>
    </row>
    <row r="1524" spans="6:7">
      <c r="F1524" s="26"/>
      <c r="G1524" s="26"/>
    </row>
    <row r="1525" spans="6:7">
      <c r="F1525" s="26"/>
      <c r="G1525" s="26"/>
    </row>
    <row r="1526" spans="6:7">
      <c r="F1526" s="26"/>
      <c r="G1526" s="26"/>
    </row>
    <row r="1527" spans="6:7">
      <c r="F1527" s="26"/>
      <c r="G1527" s="26"/>
    </row>
    <row r="1528" spans="6:7">
      <c r="F1528" s="26"/>
      <c r="G1528" s="26"/>
    </row>
    <row r="1529" spans="6:7">
      <c r="F1529" s="26"/>
      <c r="G1529" s="26"/>
    </row>
    <row r="1530" spans="6:7">
      <c r="F1530" s="26"/>
      <c r="G1530" s="26"/>
    </row>
    <row r="1531" spans="6:7">
      <c r="F1531" s="26"/>
      <c r="G1531" s="26"/>
    </row>
    <row r="1532" spans="6:7">
      <c r="F1532" s="26"/>
      <c r="G1532" s="26"/>
    </row>
    <row r="1533" spans="6:7">
      <c r="F1533" s="26"/>
      <c r="G1533" s="26"/>
    </row>
    <row r="1534" spans="6:7">
      <c r="F1534" s="26"/>
      <c r="G1534" s="26"/>
    </row>
    <row r="1535" spans="6:7">
      <c r="F1535" s="26"/>
      <c r="G1535" s="26"/>
    </row>
    <row r="1536" spans="6:7">
      <c r="F1536" s="26"/>
      <c r="G1536" s="26"/>
    </row>
    <row r="1537" spans="6:7">
      <c r="F1537" s="26"/>
      <c r="G1537" s="26"/>
    </row>
    <row r="1538" spans="6:7">
      <c r="F1538" s="26"/>
      <c r="G1538" s="26"/>
    </row>
    <row r="1539" spans="6:7">
      <c r="F1539" s="26"/>
      <c r="G1539" s="26"/>
    </row>
    <row r="1540" spans="6:7">
      <c r="F1540" s="26"/>
      <c r="G1540" s="26"/>
    </row>
    <row r="1541" spans="6:7">
      <c r="F1541" s="26"/>
      <c r="G1541" s="26"/>
    </row>
    <row r="1542" spans="6:7">
      <c r="F1542" s="26"/>
      <c r="G1542" s="26"/>
    </row>
    <row r="1543" spans="6:7">
      <c r="F1543" s="26"/>
      <c r="G1543" s="26"/>
    </row>
    <row r="1544" spans="6:7">
      <c r="F1544" s="26"/>
      <c r="G1544" s="26"/>
    </row>
    <row r="1545" spans="6:7">
      <c r="F1545" s="26"/>
      <c r="G1545" s="26"/>
    </row>
    <row r="1546" spans="6:7">
      <c r="F1546" s="26"/>
      <c r="G1546" s="26"/>
    </row>
    <row r="1547" spans="6:7">
      <c r="F1547" s="26"/>
      <c r="G1547" s="26"/>
    </row>
    <row r="1548" spans="6:7">
      <c r="F1548" s="26"/>
      <c r="G1548" s="26"/>
    </row>
    <row r="1549" spans="6:7">
      <c r="F1549" s="26"/>
      <c r="G1549" s="26"/>
    </row>
    <row r="1550" spans="6:7">
      <c r="F1550" s="26"/>
      <c r="G1550" s="26"/>
    </row>
    <row r="1551" spans="6:7">
      <c r="F1551" s="26"/>
      <c r="G1551" s="26"/>
    </row>
    <row r="1552" spans="6:7">
      <c r="F1552" s="26"/>
      <c r="G1552" s="26"/>
    </row>
    <row r="1553" spans="6:7">
      <c r="F1553" s="26"/>
      <c r="G1553" s="26"/>
    </row>
    <row r="1554" spans="6:7">
      <c r="F1554" s="26"/>
      <c r="G1554" s="26"/>
    </row>
    <row r="1555" spans="6:7">
      <c r="F1555" s="26"/>
      <c r="G1555" s="26"/>
    </row>
    <row r="1556" spans="6:7">
      <c r="F1556" s="26"/>
      <c r="G1556" s="26"/>
    </row>
    <row r="1557" spans="6:7">
      <c r="F1557" s="26"/>
      <c r="G1557" s="26"/>
    </row>
    <row r="1558" spans="6:7">
      <c r="F1558" s="26"/>
      <c r="G1558" s="26"/>
    </row>
    <row r="1559" spans="6:7">
      <c r="F1559" s="26"/>
      <c r="G1559" s="26"/>
    </row>
    <row r="1560" spans="6:7">
      <c r="F1560" s="26"/>
      <c r="G1560" s="26"/>
    </row>
    <row r="1561" spans="6:7">
      <c r="F1561" s="26"/>
      <c r="G1561" s="26"/>
    </row>
    <row r="1562" spans="6:7">
      <c r="F1562" s="26"/>
      <c r="G1562" s="26"/>
    </row>
    <row r="1563" spans="6:7">
      <c r="F1563" s="26"/>
      <c r="G1563" s="26"/>
    </row>
    <row r="1564" spans="6:7">
      <c r="F1564" s="26"/>
      <c r="G1564" s="26"/>
    </row>
    <row r="1565" spans="6:7">
      <c r="F1565" s="26"/>
      <c r="G1565" s="26"/>
    </row>
    <row r="1566" spans="6:7">
      <c r="F1566" s="26"/>
      <c r="G1566" s="26"/>
    </row>
    <row r="1567" spans="6:7">
      <c r="F1567" s="26"/>
      <c r="G1567" s="26"/>
    </row>
    <row r="1568" spans="6:7">
      <c r="F1568" s="26"/>
      <c r="G1568" s="26"/>
    </row>
    <row r="1569" spans="6:7">
      <c r="F1569" s="26"/>
      <c r="G1569" s="26"/>
    </row>
    <row r="1570" spans="6:7">
      <c r="F1570" s="26"/>
      <c r="G1570" s="26"/>
    </row>
    <row r="1571" spans="6:7">
      <c r="F1571" s="26"/>
      <c r="G1571" s="26"/>
    </row>
    <row r="1572" spans="6:7">
      <c r="F1572" s="26"/>
      <c r="G1572" s="26"/>
    </row>
    <row r="1573" spans="6:7">
      <c r="F1573" s="26"/>
      <c r="G1573" s="26"/>
    </row>
    <row r="1574" spans="6:7">
      <c r="F1574" s="26"/>
      <c r="G1574" s="26"/>
    </row>
    <row r="1575" spans="6:7">
      <c r="F1575" s="26"/>
      <c r="G1575" s="26"/>
    </row>
    <row r="1576" spans="6:7">
      <c r="F1576" s="26"/>
      <c r="G1576" s="26"/>
    </row>
    <row r="1577" spans="6:7">
      <c r="F1577" s="26"/>
      <c r="G1577" s="26"/>
    </row>
    <row r="1578" spans="6:7">
      <c r="F1578" s="26"/>
      <c r="G1578" s="26"/>
    </row>
    <row r="1579" spans="6:7">
      <c r="F1579" s="26"/>
      <c r="G1579" s="26"/>
    </row>
    <row r="1580" spans="6:7">
      <c r="F1580" s="26"/>
      <c r="G1580" s="26"/>
    </row>
    <row r="1581" spans="6:7">
      <c r="F1581" s="26"/>
      <c r="G1581" s="26"/>
    </row>
    <row r="1582" spans="6:7">
      <c r="F1582" s="26"/>
      <c r="G1582" s="26"/>
    </row>
    <row r="1583" spans="6:7">
      <c r="F1583" s="26"/>
      <c r="G1583" s="26"/>
    </row>
    <row r="1584" spans="6:7">
      <c r="F1584" s="26"/>
      <c r="G1584" s="26"/>
    </row>
    <row r="1585" spans="6:7">
      <c r="F1585" s="26"/>
      <c r="G1585" s="26"/>
    </row>
    <row r="1586" spans="6:7">
      <c r="F1586" s="26"/>
      <c r="G1586" s="26"/>
    </row>
    <row r="1587" spans="6:7">
      <c r="F1587" s="26"/>
      <c r="G1587" s="26"/>
    </row>
    <row r="1588" spans="6:7">
      <c r="F1588" s="26"/>
      <c r="G1588" s="26"/>
    </row>
    <row r="1589" spans="6:7">
      <c r="F1589" s="26"/>
      <c r="G1589" s="26"/>
    </row>
    <row r="1590" spans="6:7">
      <c r="F1590" s="26"/>
      <c r="G1590" s="26"/>
    </row>
    <row r="1591" spans="6:7">
      <c r="F1591" s="26"/>
      <c r="G1591" s="26"/>
    </row>
    <row r="1592" spans="6:7">
      <c r="F1592" s="26"/>
      <c r="G1592" s="26"/>
    </row>
    <row r="1593" spans="6:7">
      <c r="F1593" s="26"/>
      <c r="G1593" s="26"/>
    </row>
    <row r="1594" spans="6:7">
      <c r="F1594" s="26"/>
      <c r="G1594" s="26"/>
    </row>
    <row r="1595" spans="6:7">
      <c r="F1595" s="26"/>
      <c r="G1595" s="26"/>
    </row>
    <row r="1596" spans="6:7">
      <c r="F1596" s="26"/>
      <c r="G1596" s="26"/>
    </row>
    <row r="1597" spans="6:7">
      <c r="F1597" s="26"/>
      <c r="G1597" s="26"/>
    </row>
    <row r="1598" spans="6:7">
      <c r="F1598" s="26"/>
      <c r="G1598" s="26"/>
    </row>
    <row r="1599" spans="6:7">
      <c r="F1599" s="26"/>
      <c r="G1599" s="26"/>
    </row>
    <row r="1600" spans="6:7">
      <c r="F1600" s="26"/>
      <c r="G1600" s="26"/>
    </row>
    <row r="1601" spans="6:7">
      <c r="F1601" s="26"/>
      <c r="G1601" s="26"/>
    </row>
    <row r="1602" spans="6:7">
      <c r="F1602" s="26"/>
      <c r="G1602" s="26"/>
    </row>
    <row r="1603" spans="6:7">
      <c r="F1603" s="26"/>
      <c r="G1603" s="26"/>
    </row>
    <row r="1604" spans="6:7">
      <c r="F1604" s="26"/>
      <c r="G1604" s="26"/>
    </row>
    <row r="1605" spans="6:7">
      <c r="F1605" s="26"/>
      <c r="G1605" s="26"/>
    </row>
    <row r="1606" spans="6:7">
      <c r="F1606" s="26"/>
      <c r="G1606" s="26"/>
    </row>
    <row r="1607" spans="6:7">
      <c r="F1607" s="26"/>
      <c r="G1607" s="26"/>
    </row>
    <row r="1608" spans="6:7">
      <c r="F1608" s="26"/>
      <c r="G1608" s="26"/>
    </row>
    <row r="1609" spans="6:7">
      <c r="F1609" s="26"/>
      <c r="G1609" s="26"/>
    </row>
    <row r="1610" spans="6:7">
      <c r="F1610" s="26"/>
      <c r="G1610" s="26"/>
    </row>
    <row r="1611" spans="6:7">
      <c r="F1611" s="26"/>
      <c r="G1611" s="26"/>
    </row>
    <row r="1612" spans="6:7">
      <c r="F1612" s="26"/>
      <c r="G1612" s="26"/>
    </row>
    <row r="1613" spans="6:7">
      <c r="F1613" s="26"/>
      <c r="G1613" s="26"/>
    </row>
    <row r="1614" spans="6:7">
      <c r="F1614" s="26"/>
      <c r="G1614" s="26"/>
    </row>
    <row r="1615" spans="6:7">
      <c r="F1615" s="26"/>
      <c r="G1615" s="26"/>
    </row>
    <row r="1616" spans="6:7">
      <c r="F1616" s="26"/>
      <c r="G1616" s="26"/>
    </row>
    <row r="1617" spans="6:7">
      <c r="F1617" s="26"/>
      <c r="G1617" s="26"/>
    </row>
    <row r="1618" spans="6:7">
      <c r="F1618" s="26"/>
      <c r="G1618" s="26"/>
    </row>
    <row r="1619" spans="6:7">
      <c r="F1619" s="26"/>
      <c r="G1619" s="26"/>
    </row>
    <row r="1620" spans="6:7">
      <c r="F1620" s="26"/>
      <c r="G1620" s="26"/>
    </row>
    <row r="1621" spans="6:7">
      <c r="F1621" s="26"/>
      <c r="G1621" s="26"/>
    </row>
    <row r="1622" spans="6:7">
      <c r="F1622" s="26"/>
      <c r="G1622" s="26"/>
    </row>
    <row r="1623" spans="6:7">
      <c r="F1623" s="26"/>
      <c r="G1623" s="26"/>
    </row>
    <row r="1624" spans="6:7">
      <c r="F1624" s="26"/>
      <c r="G1624" s="26"/>
    </row>
    <row r="1625" spans="6:7">
      <c r="F1625" s="26"/>
      <c r="G1625" s="27"/>
    </row>
    <row r="1626" spans="6:7">
      <c r="F1626" s="26"/>
      <c r="G1626" s="27"/>
    </row>
    <row r="1627" spans="6:7">
      <c r="F1627" s="26"/>
      <c r="G1627" s="26"/>
    </row>
    <row r="1628" spans="6:7">
      <c r="F1628" s="26"/>
      <c r="G1628" s="26"/>
    </row>
    <row r="1629" spans="6:7">
      <c r="F1629" s="26"/>
      <c r="G1629" s="26"/>
    </row>
    <row r="1630" spans="6:7">
      <c r="F1630" s="27"/>
      <c r="G1630" s="26"/>
    </row>
    <row r="1631" spans="6:7">
      <c r="F1631" s="27"/>
      <c r="G1631" s="26"/>
    </row>
    <row r="1632" spans="6:7">
      <c r="F1632" s="26"/>
      <c r="G1632" s="26"/>
    </row>
    <row r="1633" spans="6:7">
      <c r="F1633" s="26"/>
      <c r="G1633" s="26"/>
    </row>
    <row r="1634" spans="6:7">
      <c r="F1634" s="26"/>
      <c r="G1634" s="26"/>
    </row>
    <row r="1635" spans="6:7">
      <c r="F1635" s="26"/>
      <c r="G1635" s="26"/>
    </row>
    <row r="1636" spans="6:7">
      <c r="F1636" s="26"/>
      <c r="G1636" s="26"/>
    </row>
    <row r="1637" spans="6:7">
      <c r="F1637" s="26"/>
      <c r="G1637" s="26"/>
    </row>
    <row r="1638" spans="6:7">
      <c r="F1638" s="26"/>
      <c r="G1638" s="26"/>
    </row>
    <row r="1639" spans="6:7">
      <c r="F1639" s="26"/>
      <c r="G1639" s="26"/>
    </row>
    <row r="1640" spans="6:7">
      <c r="F1640" s="26"/>
      <c r="G1640" s="26"/>
    </row>
    <row r="1641" spans="6:7">
      <c r="F1641" s="26"/>
      <c r="G1641" s="26"/>
    </row>
    <row r="1642" spans="6:7">
      <c r="F1642" s="26"/>
      <c r="G1642" s="26"/>
    </row>
    <row r="1643" spans="6:7">
      <c r="F1643" s="26"/>
      <c r="G1643" s="26"/>
    </row>
    <row r="1644" spans="6:7">
      <c r="F1644" s="26"/>
      <c r="G1644" s="26"/>
    </row>
    <row r="1645" spans="6:7">
      <c r="F1645" s="26"/>
      <c r="G1645" s="26"/>
    </row>
    <row r="1646" spans="6:7">
      <c r="F1646" s="26"/>
      <c r="G1646" s="26"/>
    </row>
    <row r="1647" spans="6:7">
      <c r="F1647" s="26"/>
      <c r="G1647" s="26"/>
    </row>
    <row r="1648" spans="6:7">
      <c r="F1648" s="26"/>
      <c r="G1648" s="26"/>
    </row>
    <row r="1649" spans="6:7">
      <c r="F1649" s="26"/>
      <c r="G1649" s="26"/>
    </row>
    <row r="1650" spans="6:7">
      <c r="F1650" s="26"/>
      <c r="G1650" s="26"/>
    </row>
    <row r="1651" spans="6:7">
      <c r="F1651" s="26"/>
      <c r="G1651" s="26"/>
    </row>
    <row r="1652" spans="6:7">
      <c r="F1652" s="26"/>
      <c r="G1652" s="26"/>
    </row>
    <row r="1653" spans="6:7">
      <c r="F1653" s="26"/>
      <c r="G1653" s="26"/>
    </row>
    <row r="1654" spans="6:7">
      <c r="F1654" s="26"/>
      <c r="G1654" s="26"/>
    </row>
    <row r="1655" spans="6:7">
      <c r="F1655" s="26"/>
      <c r="G1655" s="26"/>
    </row>
    <row r="1656" spans="6:7">
      <c r="F1656" s="26"/>
      <c r="G1656" s="26"/>
    </row>
    <row r="1657" spans="6:7">
      <c r="F1657" s="26"/>
      <c r="G1657" s="26"/>
    </row>
    <row r="1658" spans="6:7">
      <c r="F1658" s="26"/>
      <c r="G1658" s="26"/>
    </row>
    <row r="1659" spans="6:7">
      <c r="F1659" s="26"/>
      <c r="G1659" s="26"/>
    </row>
    <row r="1660" spans="6:7">
      <c r="F1660" s="26"/>
      <c r="G1660" s="26"/>
    </row>
    <row r="1661" spans="6:7">
      <c r="F1661" s="26"/>
      <c r="G1661" s="26"/>
    </row>
    <row r="1662" spans="6:7">
      <c r="F1662" s="26"/>
      <c r="G1662" s="26"/>
    </row>
    <row r="1663" spans="6:7">
      <c r="F1663" s="26"/>
      <c r="G1663" s="26"/>
    </row>
    <row r="1664" spans="6:7">
      <c r="F1664" s="26"/>
      <c r="G1664" s="26"/>
    </row>
    <row r="1665" spans="6:7">
      <c r="F1665" s="26"/>
      <c r="G1665" s="26"/>
    </row>
    <row r="1666" spans="6:7">
      <c r="F1666" s="26"/>
      <c r="G1666" s="26"/>
    </row>
    <row r="1667" spans="6:7">
      <c r="F1667" s="26"/>
      <c r="G1667" s="26"/>
    </row>
    <row r="1668" spans="6:7">
      <c r="F1668" s="26"/>
      <c r="G1668" s="26"/>
    </row>
    <row r="1669" spans="6:7">
      <c r="F1669" s="26"/>
      <c r="G1669" s="26"/>
    </row>
    <row r="1670" spans="6:7">
      <c r="F1670" s="26"/>
      <c r="G1670" s="26"/>
    </row>
    <row r="1671" spans="6:7">
      <c r="F1671" s="26"/>
      <c r="G1671" s="26"/>
    </row>
    <row r="1672" spans="6:7">
      <c r="F1672" s="26"/>
      <c r="G1672" s="26"/>
    </row>
    <row r="1673" spans="6:7">
      <c r="F1673" s="26"/>
      <c r="G1673" s="26"/>
    </row>
    <row r="1674" spans="6:7">
      <c r="F1674" s="26"/>
      <c r="G1674" s="26"/>
    </row>
    <row r="1675" spans="6:7">
      <c r="F1675" s="26"/>
      <c r="G1675" s="26"/>
    </row>
    <row r="1676" spans="6:7">
      <c r="F1676" s="26"/>
      <c r="G1676" s="26"/>
    </row>
    <row r="1677" spans="6:7">
      <c r="F1677" s="26"/>
      <c r="G1677" s="26"/>
    </row>
    <row r="1678" spans="6:7">
      <c r="F1678" s="26"/>
      <c r="G1678" s="26"/>
    </row>
    <row r="1679" spans="6:7">
      <c r="F1679" s="26"/>
      <c r="G1679" s="26"/>
    </row>
    <row r="1680" spans="6:7">
      <c r="F1680" s="26"/>
      <c r="G1680" s="26"/>
    </row>
    <row r="1681" spans="6:7">
      <c r="F1681" s="26"/>
      <c r="G1681" s="26"/>
    </row>
    <row r="1682" spans="6:7">
      <c r="F1682" s="26"/>
      <c r="G1682" s="26"/>
    </row>
    <row r="1683" spans="6:7">
      <c r="F1683" s="26"/>
      <c r="G1683" s="26"/>
    </row>
    <row r="1684" spans="6:7">
      <c r="F1684" s="26"/>
      <c r="G1684" s="26"/>
    </row>
    <row r="1685" spans="6:7">
      <c r="F1685" s="26"/>
      <c r="G1685" s="26"/>
    </row>
    <row r="1686" spans="6:7">
      <c r="F1686" s="26"/>
      <c r="G1686" s="26"/>
    </row>
    <row r="1687" spans="6:7">
      <c r="F1687" s="26"/>
      <c r="G1687" s="26"/>
    </row>
    <row r="1688" spans="6:7">
      <c r="F1688" s="26"/>
      <c r="G1688" s="26"/>
    </row>
    <row r="1689" spans="6:7">
      <c r="F1689" s="26"/>
      <c r="G1689" s="26"/>
    </row>
    <row r="1690" spans="6:7">
      <c r="F1690" s="26"/>
      <c r="G1690" s="26"/>
    </row>
    <row r="1691" spans="6:7">
      <c r="F1691" s="26"/>
      <c r="G1691" s="26"/>
    </row>
    <row r="1692" spans="6:7">
      <c r="F1692" s="26"/>
      <c r="G1692" s="26"/>
    </row>
    <row r="1693" spans="6:7">
      <c r="F1693" s="26"/>
      <c r="G1693" s="26"/>
    </row>
    <row r="1694" spans="6:7">
      <c r="F1694" s="26"/>
      <c r="G1694" s="26"/>
    </row>
    <row r="1695" spans="6:7">
      <c r="F1695" s="26"/>
      <c r="G1695" s="26"/>
    </row>
    <row r="1696" spans="6:7">
      <c r="F1696" s="26"/>
      <c r="G1696" s="26"/>
    </row>
    <row r="1697" spans="6:7">
      <c r="F1697" s="26"/>
      <c r="G1697" s="26"/>
    </row>
    <row r="1698" spans="6:7">
      <c r="F1698" s="26"/>
      <c r="G1698" s="26"/>
    </row>
    <row r="1699" spans="6:7">
      <c r="F1699" s="26"/>
      <c r="G1699" s="26"/>
    </row>
    <row r="1700" spans="6:7">
      <c r="F1700" s="26"/>
      <c r="G1700" s="26"/>
    </row>
    <row r="1701" spans="6:7">
      <c r="F1701" s="26"/>
      <c r="G1701" s="26"/>
    </row>
    <row r="1702" spans="6:7">
      <c r="F1702" s="26"/>
      <c r="G1702" s="26"/>
    </row>
    <row r="1703" spans="6:7">
      <c r="F1703" s="26"/>
      <c r="G1703" s="26"/>
    </row>
    <row r="1704" spans="6:7">
      <c r="F1704" s="26"/>
      <c r="G1704" s="26"/>
    </row>
    <row r="1705" spans="6:7">
      <c r="F1705" s="26"/>
      <c r="G1705" s="26"/>
    </row>
    <row r="1706" spans="6:7">
      <c r="F1706" s="26"/>
      <c r="G1706" s="26"/>
    </row>
    <row r="1707" spans="6:7">
      <c r="F1707" s="26"/>
      <c r="G1707" s="26"/>
    </row>
    <row r="1708" spans="6:7">
      <c r="F1708" s="26"/>
      <c r="G1708" s="26"/>
    </row>
    <row r="1709" spans="6:7">
      <c r="F1709" s="26"/>
      <c r="G1709" s="26"/>
    </row>
    <row r="1710" spans="6:7">
      <c r="F1710" s="26"/>
      <c r="G1710" s="26"/>
    </row>
    <row r="1711" spans="6:7">
      <c r="F1711" s="26"/>
      <c r="G1711" s="26"/>
    </row>
    <row r="1712" spans="6:7">
      <c r="F1712" s="26"/>
      <c r="G1712" s="26"/>
    </row>
    <row r="1713" spans="6:7">
      <c r="F1713" s="26"/>
      <c r="G1713" s="26"/>
    </row>
    <row r="1714" spans="6:7">
      <c r="F1714" s="26"/>
      <c r="G1714" s="26"/>
    </row>
    <row r="1715" spans="6:7">
      <c r="F1715" s="26"/>
      <c r="G1715" s="26"/>
    </row>
    <row r="1716" spans="6:7">
      <c r="F1716" s="26"/>
      <c r="G1716" s="26"/>
    </row>
    <row r="1717" spans="6:7">
      <c r="F1717" s="26"/>
      <c r="G1717" s="26"/>
    </row>
    <row r="1718" spans="6:7">
      <c r="F1718" s="26"/>
      <c r="G1718" s="26"/>
    </row>
    <row r="1719" spans="6:7">
      <c r="F1719" s="26"/>
      <c r="G1719" s="26"/>
    </row>
    <row r="1720" spans="6:7">
      <c r="F1720" s="26"/>
      <c r="G1720" s="26"/>
    </row>
    <row r="1721" spans="6:7">
      <c r="F1721" s="26"/>
      <c r="G1721" s="26"/>
    </row>
    <row r="1722" spans="6:7">
      <c r="F1722" s="26"/>
      <c r="G1722" s="26"/>
    </row>
    <row r="1723" spans="6:7">
      <c r="F1723" s="26"/>
      <c r="G1723" s="26"/>
    </row>
    <row r="1724" spans="6:7">
      <c r="F1724" s="26"/>
      <c r="G1724" s="26"/>
    </row>
    <row r="1725" spans="6:7">
      <c r="F1725" s="26"/>
      <c r="G1725" s="26"/>
    </row>
    <row r="1726" spans="6:7">
      <c r="F1726" s="26"/>
      <c r="G1726" s="26"/>
    </row>
    <row r="1727" spans="6:7">
      <c r="F1727" s="26"/>
      <c r="G1727" s="26"/>
    </row>
    <row r="1728" spans="6:7">
      <c r="F1728" s="26"/>
      <c r="G1728" s="26"/>
    </row>
    <row r="1729" spans="6:7">
      <c r="F1729" s="26"/>
      <c r="G1729" s="26"/>
    </row>
    <row r="1730" spans="6:7">
      <c r="F1730" s="26"/>
      <c r="G1730" s="26"/>
    </row>
    <row r="1731" spans="6:7">
      <c r="F1731" s="26"/>
      <c r="G1731" s="26"/>
    </row>
    <row r="1732" spans="6:7">
      <c r="F1732" s="26"/>
      <c r="G1732" s="26"/>
    </row>
    <row r="1733" spans="6:7">
      <c r="F1733" s="26"/>
      <c r="G1733" s="26"/>
    </row>
    <row r="1734" spans="6:7">
      <c r="F1734" s="26"/>
      <c r="G1734" s="26"/>
    </row>
    <row r="1735" spans="6:7">
      <c r="F1735" s="26"/>
      <c r="G1735" s="26"/>
    </row>
    <row r="1736" spans="6:7">
      <c r="F1736" s="26"/>
      <c r="G1736" s="26"/>
    </row>
    <row r="1737" spans="6:7">
      <c r="F1737" s="26"/>
      <c r="G1737" s="26"/>
    </row>
    <row r="1738" spans="6:7">
      <c r="F1738" s="26"/>
      <c r="G1738" s="26"/>
    </row>
    <row r="1739" spans="6:7">
      <c r="F1739" s="26"/>
      <c r="G1739" s="26"/>
    </row>
    <row r="1740" spans="6:7">
      <c r="F1740" s="26"/>
      <c r="G1740" s="26"/>
    </row>
    <row r="1741" spans="6:7">
      <c r="F1741" s="26"/>
      <c r="G1741" s="26"/>
    </row>
    <row r="1742" spans="6:7">
      <c r="F1742" s="26"/>
      <c r="G1742" s="26"/>
    </row>
    <row r="1743" spans="6:7">
      <c r="F1743" s="26"/>
      <c r="G1743" s="26"/>
    </row>
    <row r="1744" spans="6:7">
      <c r="F1744" s="26"/>
      <c r="G1744" s="26"/>
    </row>
    <row r="1745" spans="6:7">
      <c r="F1745" s="26"/>
      <c r="G1745" s="26"/>
    </row>
    <row r="1746" spans="6:7">
      <c r="F1746" s="26"/>
      <c r="G1746" s="26"/>
    </row>
    <row r="1747" spans="6:7">
      <c r="F1747" s="26"/>
      <c r="G1747" s="26"/>
    </row>
    <row r="1748" spans="6:7">
      <c r="F1748" s="26"/>
      <c r="G1748" s="26"/>
    </row>
    <row r="1749" spans="6:7">
      <c r="F1749" s="26"/>
      <c r="G1749" s="26"/>
    </row>
    <row r="1750" spans="6:7">
      <c r="F1750" s="26"/>
      <c r="G1750" s="26"/>
    </row>
    <row r="1751" spans="6:7">
      <c r="F1751" s="26"/>
      <c r="G1751" s="26"/>
    </row>
    <row r="1752" spans="6:7">
      <c r="F1752" s="26"/>
      <c r="G1752" s="26"/>
    </row>
    <row r="1753" spans="6:7">
      <c r="F1753" s="26"/>
      <c r="G1753" s="26"/>
    </row>
    <row r="1754" spans="6:7">
      <c r="F1754" s="26"/>
      <c r="G1754" s="26"/>
    </row>
    <row r="1755" spans="6:7">
      <c r="F1755" s="26"/>
      <c r="G1755" s="26"/>
    </row>
    <row r="1756" spans="6:7">
      <c r="F1756" s="26"/>
      <c r="G1756" s="26"/>
    </row>
    <row r="1757" spans="6:7">
      <c r="F1757" s="26"/>
      <c r="G1757" s="26"/>
    </row>
    <row r="1758" spans="6:7">
      <c r="F1758" s="26"/>
      <c r="G1758" s="26"/>
    </row>
    <row r="1759" spans="6:7">
      <c r="F1759" s="26"/>
      <c r="G1759" s="26"/>
    </row>
    <row r="1760" spans="6:7">
      <c r="F1760" s="26"/>
      <c r="G1760" s="26"/>
    </row>
    <row r="1761" spans="6:7">
      <c r="F1761" s="26"/>
      <c r="G1761" s="26"/>
    </row>
    <row r="1762" spans="6:7">
      <c r="F1762" s="26"/>
      <c r="G1762" s="26"/>
    </row>
    <row r="1763" spans="6:7">
      <c r="F1763" s="26"/>
      <c r="G1763" s="26"/>
    </row>
    <row r="1764" spans="6:7">
      <c r="F1764" s="26"/>
      <c r="G1764" s="26"/>
    </row>
    <row r="1765" spans="6:7">
      <c r="F1765" s="26"/>
      <c r="G1765" s="26"/>
    </row>
    <row r="1766" spans="6:7">
      <c r="F1766" s="26"/>
      <c r="G1766" s="26"/>
    </row>
    <row r="1767" spans="6:7">
      <c r="F1767" s="26"/>
      <c r="G1767" s="26"/>
    </row>
    <row r="1768" spans="6:7">
      <c r="F1768" s="26"/>
      <c r="G1768" s="26"/>
    </row>
    <row r="1769" spans="6:7">
      <c r="F1769" s="26"/>
      <c r="G1769" s="26"/>
    </row>
    <row r="1770" spans="6:7">
      <c r="F1770" s="26"/>
      <c r="G1770" s="26"/>
    </row>
    <row r="1771" spans="6:7">
      <c r="F1771" s="26"/>
      <c r="G1771" s="26"/>
    </row>
    <row r="1772" spans="6:7">
      <c r="F1772" s="26"/>
      <c r="G1772" s="26"/>
    </row>
    <row r="1773" spans="6:7">
      <c r="F1773" s="26"/>
      <c r="G1773" s="26"/>
    </row>
    <row r="1774" spans="6:7">
      <c r="F1774" s="26"/>
      <c r="G1774" s="26"/>
    </row>
    <row r="1775" spans="6:7">
      <c r="F1775" s="26"/>
      <c r="G1775" s="26"/>
    </row>
    <row r="1776" spans="6:7">
      <c r="F1776" s="26"/>
      <c r="G1776" s="26"/>
    </row>
    <row r="1777" spans="6:7">
      <c r="F1777" s="26"/>
      <c r="G1777" s="26"/>
    </row>
    <row r="1778" spans="6:7">
      <c r="F1778" s="26"/>
      <c r="G1778" s="26"/>
    </row>
    <row r="1779" spans="6:7">
      <c r="F1779" s="26"/>
      <c r="G1779" s="26"/>
    </row>
    <row r="1780" spans="6:7">
      <c r="F1780" s="26"/>
      <c r="G1780" s="26"/>
    </row>
    <row r="1781" spans="6:7">
      <c r="F1781" s="26"/>
      <c r="G1781" s="26"/>
    </row>
    <row r="1782" spans="6:7">
      <c r="F1782" s="26"/>
      <c r="G1782" s="26"/>
    </row>
    <row r="1783" spans="6:7">
      <c r="F1783" s="26"/>
      <c r="G1783" s="26"/>
    </row>
    <row r="1784" spans="6:7">
      <c r="F1784" s="26"/>
      <c r="G1784" s="26"/>
    </row>
    <row r="1785" spans="6:7">
      <c r="F1785" s="26"/>
      <c r="G1785" s="26"/>
    </row>
    <row r="1786" spans="6:7">
      <c r="F1786" s="26"/>
      <c r="G1786" s="26"/>
    </row>
    <row r="1787" spans="6:7">
      <c r="F1787" s="26"/>
      <c r="G1787" s="26"/>
    </row>
    <row r="1788" spans="6:7">
      <c r="F1788" s="26"/>
      <c r="G1788" s="26"/>
    </row>
    <row r="1789" spans="6:7">
      <c r="F1789" s="26"/>
      <c r="G1789" s="26"/>
    </row>
    <row r="1790" spans="6:7">
      <c r="F1790" s="26"/>
      <c r="G1790" s="26"/>
    </row>
    <row r="1791" spans="6:7">
      <c r="F1791" s="26"/>
      <c r="G1791" s="26"/>
    </row>
    <row r="1792" spans="6:7">
      <c r="F1792" s="26"/>
      <c r="G1792" s="26"/>
    </row>
    <row r="1793" spans="6:7">
      <c r="F1793" s="26"/>
      <c r="G1793" s="26"/>
    </row>
    <row r="1794" spans="6:7">
      <c r="F1794" s="26"/>
      <c r="G1794" s="26"/>
    </row>
    <row r="1795" spans="6:7">
      <c r="F1795" s="26"/>
      <c r="G1795" s="26"/>
    </row>
    <row r="1796" spans="6:7">
      <c r="F1796" s="26"/>
      <c r="G1796" s="26"/>
    </row>
    <row r="1797" spans="6:7">
      <c r="F1797" s="26"/>
      <c r="G1797" s="26"/>
    </row>
    <row r="1798" spans="6:7">
      <c r="F1798" s="26"/>
      <c r="G1798" s="26"/>
    </row>
    <row r="1799" spans="6:7">
      <c r="F1799" s="26"/>
      <c r="G1799" s="26"/>
    </row>
    <row r="1800" spans="6:7">
      <c r="F1800" s="26"/>
      <c r="G1800" s="26"/>
    </row>
    <row r="1801" spans="6:7">
      <c r="F1801" s="26"/>
      <c r="G1801" s="26"/>
    </row>
    <row r="1802" spans="6:7">
      <c r="F1802" s="26"/>
      <c r="G1802" s="26"/>
    </row>
    <row r="1803" spans="6:7">
      <c r="F1803" s="26"/>
      <c r="G1803" s="26"/>
    </row>
    <row r="1804" spans="6:7">
      <c r="F1804" s="26"/>
      <c r="G1804" s="26"/>
    </row>
    <row r="1805" spans="6:7">
      <c r="F1805" s="26"/>
      <c r="G1805" s="26"/>
    </row>
    <row r="1806" spans="6:7">
      <c r="F1806" s="26"/>
      <c r="G1806" s="26"/>
    </row>
    <row r="1807" spans="6:7">
      <c r="F1807" s="26"/>
      <c r="G1807" s="26"/>
    </row>
    <row r="1808" spans="6:7">
      <c r="F1808" s="26"/>
      <c r="G1808" s="26"/>
    </row>
    <row r="1809" spans="6:7">
      <c r="F1809" s="26"/>
      <c r="G1809" s="26"/>
    </row>
    <row r="1810" spans="6:7">
      <c r="F1810" s="26"/>
      <c r="G1810" s="26"/>
    </row>
    <row r="1811" spans="6:7">
      <c r="F1811" s="26"/>
      <c r="G1811" s="26"/>
    </row>
    <row r="1812" spans="6:7">
      <c r="F1812" s="26"/>
      <c r="G1812" s="26"/>
    </row>
    <row r="1813" spans="6:7">
      <c r="F1813" s="26"/>
      <c r="G1813" s="26"/>
    </row>
    <row r="1814" spans="6:7">
      <c r="F1814" s="26"/>
      <c r="G1814" s="26"/>
    </row>
    <row r="1815" spans="6:7">
      <c r="F1815" s="26"/>
      <c r="G1815" s="26"/>
    </row>
    <row r="1816" spans="6:7">
      <c r="F1816" s="26"/>
      <c r="G1816" s="26"/>
    </row>
    <row r="1817" spans="6:7">
      <c r="F1817" s="26"/>
      <c r="G1817" s="26"/>
    </row>
    <row r="1818" spans="6:7">
      <c r="F1818" s="26"/>
      <c r="G1818" s="26"/>
    </row>
    <row r="1819" spans="6:7">
      <c r="F1819" s="26"/>
      <c r="G1819" s="26"/>
    </row>
    <row r="1820" spans="6:7">
      <c r="F1820" s="26"/>
      <c r="G1820" s="26"/>
    </row>
    <row r="1821" spans="6:7">
      <c r="F1821" s="26"/>
      <c r="G1821" s="26"/>
    </row>
    <row r="1822" spans="6:7">
      <c r="F1822" s="26"/>
      <c r="G1822" s="26"/>
    </row>
    <row r="1823" spans="6:7">
      <c r="F1823" s="26"/>
      <c r="G1823" s="26"/>
    </row>
    <row r="1824" spans="6:7">
      <c r="F1824" s="26"/>
      <c r="G1824" s="26"/>
    </row>
    <row r="1825" spans="6:7">
      <c r="F1825" s="26"/>
      <c r="G1825" s="26"/>
    </row>
    <row r="1826" spans="6:7">
      <c r="F1826" s="26"/>
      <c r="G1826" s="26"/>
    </row>
    <row r="1827" spans="6:7">
      <c r="F1827" s="26"/>
      <c r="G1827" s="26"/>
    </row>
    <row r="1828" spans="6:7">
      <c r="F1828" s="26"/>
      <c r="G1828" s="26"/>
    </row>
    <row r="1829" spans="6:7">
      <c r="F1829" s="26"/>
      <c r="G1829" s="26"/>
    </row>
    <row r="1830" spans="6:7">
      <c r="F1830" s="26"/>
      <c r="G1830" s="26"/>
    </row>
    <row r="1831" spans="6:7">
      <c r="F1831" s="26"/>
      <c r="G1831" s="26"/>
    </row>
    <row r="1832" spans="6:7">
      <c r="F1832" s="26"/>
      <c r="G1832" s="26"/>
    </row>
    <row r="1833" spans="6:7">
      <c r="F1833" s="26"/>
      <c r="G1833" s="26"/>
    </row>
    <row r="1834" spans="6:7">
      <c r="F1834" s="26"/>
      <c r="G1834" s="26"/>
    </row>
    <row r="1835" spans="6:7">
      <c r="F1835" s="26"/>
      <c r="G1835" s="26"/>
    </row>
    <row r="1836" spans="6:7">
      <c r="F1836" s="26"/>
      <c r="G1836" s="26"/>
    </row>
    <row r="1837" spans="6:7">
      <c r="F1837" s="26"/>
      <c r="G1837" s="26"/>
    </row>
    <row r="1838" spans="6:7">
      <c r="F1838" s="26"/>
      <c r="G1838" s="26"/>
    </row>
    <row r="1839" spans="6:7">
      <c r="F1839" s="26"/>
      <c r="G1839" s="26"/>
    </row>
    <row r="1840" spans="6:7">
      <c r="F1840" s="26"/>
      <c r="G1840" s="26"/>
    </row>
    <row r="1841" spans="6:7">
      <c r="F1841" s="26"/>
      <c r="G1841" s="26"/>
    </row>
    <row r="1842" spans="6:7">
      <c r="F1842" s="26"/>
      <c r="G1842" s="26"/>
    </row>
    <row r="1843" spans="6:7">
      <c r="F1843" s="26"/>
      <c r="G1843" s="26"/>
    </row>
    <row r="1844" spans="6:7">
      <c r="F1844" s="26"/>
      <c r="G1844" s="26"/>
    </row>
    <row r="1845" spans="6:7">
      <c r="F1845" s="26"/>
      <c r="G1845" s="26"/>
    </row>
    <row r="1846" spans="6:7">
      <c r="F1846" s="26"/>
      <c r="G1846" s="26"/>
    </row>
    <row r="1847" spans="6:7">
      <c r="F1847" s="26"/>
      <c r="G1847" s="26"/>
    </row>
    <row r="1848" spans="6:7">
      <c r="F1848" s="26"/>
      <c r="G1848" s="26"/>
    </row>
    <row r="1849" spans="6:7">
      <c r="F1849" s="26"/>
      <c r="G1849" s="26"/>
    </row>
    <row r="1850" spans="6:7">
      <c r="F1850" s="26"/>
      <c r="G1850" s="26"/>
    </row>
    <row r="1851" spans="6:7">
      <c r="F1851" s="26"/>
      <c r="G1851" s="26"/>
    </row>
    <row r="1852" spans="6:7">
      <c r="F1852" s="26"/>
      <c r="G1852" s="26"/>
    </row>
    <row r="1853" spans="6:7">
      <c r="F1853" s="26"/>
      <c r="G1853" s="26"/>
    </row>
    <row r="1854" spans="6:7">
      <c r="F1854" s="26"/>
      <c r="G1854" s="26"/>
    </row>
    <row r="1855" spans="6:7">
      <c r="F1855" s="26"/>
      <c r="G1855" s="26"/>
    </row>
    <row r="1856" spans="6:7">
      <c r="F1856" s="26"/>
      <c r="G1856" s="26"/>
    </row>
    <row r="1857" spans="6:7">
      <c r="F1857" s="26"/>
      <c r="G1857" s="26"/>
    </row>
    <row r="1858" spans="6:7">
      <c r="F1858" s="26"/>
      <c r="G1858" s="26"/>
    </row>
    <row r="1859" spans="6:7">
      <c r="F1859" s="26"/>
      <c r="G1859" s="26"/>
    </row>
    <row r="1860" spans="6:7">
      <c r="F1860" s="26"/>
      <c r="G1860" s="26"/>
    </row>
    <row r="1861" spans="6:7">
      <c r="F1861" s="26"/>
      <c r="G1861" s="26"/>
    </row>
    <row r="1862" spans="6:7">
      <c r="F1862" s="26"/>
      <c r="G1862" s="26"/>
    </row>
    <row r="1863" spans="6:7">
      <c r="F1863" s="26"/>
      <c r="G1863" s="26"/>
    </row>
    <row r="1864" spans="6:7">
      <c r="F1864" s="26"/>
      <c r="G1864" s="26"/>
    </row>
    <row r="1865" spans="6:7">
      <c r="F1865" s="26"/>
      <c r="G1865" s="26"/>
    </row>
    <row r="1866" spans="6:7">
      <c r="F1866" s="26"/>
      <c r="G1866" s="26"/>
    </row>
    <row r="1867" spans="6:7">
      <c r="F1867" s="26"/>
      <c r="G1867" s="26"/>
    </row>
    <row r="1868" spans="6:7">
      <c r="F1868" s="26"/>
      <c r="G1868" s="26"/>
    </row>
    <row r="1869" spans="6:7">
      <c r="F1869" s="26"/>
      <c r="G1869" s="26"/>
    </row>
    <row r="1870" spans="6:7">
      <c r="F1870" s="26"/>
      <c r="G1870" s="26"/>
    </row>
    <row r="1871" spans="6:7">
      <c r="F1871" s="26"/>
      <c r="G1871" s="26"/>
    </row>
    <row r="1872" spans="6:7">
      <c r="F1872" s="26"/>
      <c r="G1872" s="26"/>
    </row>
    <row r="1873" spans="6:7">
      <c r="F1873" s="26"/>
      <c r="G1873" s="26"/>
    </row>
    <row r="1874" spans="6:7">
      <c r="F1874" s="26"/>
      <c r="G1874" s="26"/>
    </row>
    <row r="1875" spans="6:7">
      <c r="F1875" s="26"/>
      <c r="G1875" s="26"/>
    </row>
    <row r="1876" spans="6:7">
      <c r="F1876" s="26"/>
      <c r="G1876" s="26"/>
    </row>
    <row r="1877" spans="6:7">
      <c r="F1877" s="26"/>
      <c r="G1877" s="26"/>
    </row>
    <row r="1878" spans="6:7">
      <c r="F1878" s="26"/>
      <c r="G1878" s="26"/>
    </row>
    <row r="1879" spans="6:7">
      <c r="F1879" s="26"/>
      <c r="G1879" s="26"/>
    </row>
    <row r="1880" spans="6:7">
      <c r="F1880" s="26"/>
      <c r="G1880" s="26"/>
    </row>
    <row r="1881" spans="6:7">
      <c r="F1881" s="26"/>
      <c r="G1881" s="26"/>
    </row>
    <row r="1882" spans="6:7">
      <c r="F1882" s="26"/>
      <c r="G1882" s="26"/>
    </row>
    <row r="1883" spans="6:7">
      <c r="F1883" s="26"/>
      <c r="G1883" s="26"/>
    </row>
    <row r="1884" spans="6:7">
      <c r="F1884" s="26"/>
      <c r="G1884" s="26"/>
    </row>
    <row r="1885" spans="6:7">
      <c r="F1885" s="26"/>
      <c r="G1885" s="26"/>
    </row>
    <row r="1886" spans="6:7">
      <c r="F1886" s="26"/>
      <c r="G1886" s="26"/>
    </row>
    <row r="1887" spans="6:7">
      <c r="F1887" s="26"/>
      <c r="G1887" s="26"/>
    </row>
    <row r="1888" spans="6:7">
      <c r="F1888" s="26"/>
      <c r="G1888" s="26"/>
    </row>
    <row r="1889" spans="6:7">
      <c r="F1889" s="26"/>
      <c r="G1889" s="26"/>
    </row>
    <row r="1890" spans="6:7">
      <c r="F1890" s="26"/>
      <c r="G1890" s="26"/>
    </row>
    <row r="1891" spans="6:7">
      <c r="F1891" s="26"/>
      <c r="G1891" s="26"/>
    </row>
    <row r="1892" spans="6:7">
      <c r="F1892" s="26"/>
      <c r="G1892" s="26"/>
    </row>
    <row r="1893" spans="6:7">
      <c r="F1893" s="26"/>
      <c r="G1893" s="26"/>
    </row>
    <row r="1894" spans="6:7">
      <c r="F1894" s="26"/>
      <c r="G1894" s="26"/>
    </row>
    <row r="1895" spans="6:7">
      <c r="F1895" s="26"/>
      <c r="G1895" s="26"/>
    </row>
    <row r="1896" spans="6:7">
      <c r="F1896" s="26"/>
      <c r="G1896" s="26"/>
    </row>
    <row r="1897" spans="6:7">
      <c r="F1897" s="26"/>
      <c r="G1897" s="26"/>
    </row>
    <row r="1898" spans="6:7">
      <c r="F1898" s="26"/>
      <c r="G1898" s="26"/>
    </row>
    <row r="1899" spans="6:7">
      <c r="F1899" s="26"/>
      <c r="G1899" s="26"/>
    </row>
    <row r="1900" spans="6:7">
      <c r="F1900" s="26"/>
      <c r="G1900" s="26"/>
    </row>
    <row r="1901" spans="6:7">
      <c r="F1901" s="26"/>
      <c r="G1901" s="26"/>
    </row>
    <row r="1902" spans="6:7">
      <c r="F1902" s="26"/>
      <c r="G1902" s="26"/>
    </row>
    <row r="1903" spans="6:7">
      <c r="F1903" s="26"/>
      <c r="G1903" s="26"/>
    </row>
    <row r="1904" spans="6:7">
      <c r="F1904" s="26"/>
      <c r="G1904" s="26"/>
    </row>
    <row r="1905" spans="6:7">
      <c r="F1905" s="26"/>
      <c r="G1905" s="26"/>
    </row>
    <row r="1906" spans="6:7">
      <c r="F1906" s="26"/>
      <c r="G1906" s="26"/>
    </row>
    <row r="1907" spans="6:7">
      <c r="F1907" s="26"/>
      <c r="G1907" s="26"/>
    </row>
    <row r="1908" spans="6:7">
      <c r="F1908" s="26"/>
      <c r="G1908" s="26"/>
    </row>
    <row r="1909" spans="6:7">
      <c r="F1909" s="26"/>
      <c r="G1909" s="26"/>
    </row>
    <row r="1910" spans="6:7">
      <c r="F1910" s="26"/>
      <c r="G1910" s="26"/>
    </row>
    <row r="1911" spans="6:7">
      <c r="F1911" s="26"/>
      <c r="G1911" s="26"/>
    </row>
    <row r="1912" spans="6:7">
      <c r="F1912" s="26"/>
      <c r="G1912" s="26"/>
    </row>
    <row r="1913" spans="6:7">
      <c r="F1913" s="26"/>
      <c r="G1913" s="26"/>
    </row>
    <row r="1914" spans="6:7">
      <c r="F1914" s="26"/>
      <c r="G1914" s="26"/>
    </row>
    <row r="1915" spans="6:7">
      <c r="F1915" s="26"/>
      <c r="G1915" s="26"/>
    </row>
    <row r="1916" spans="6:7">
      <c r="F1916" s="26"/>
      <c r="G1916" s="26"/>
    </row>
    <row r="1917" spans="6:7">
      <c r="F1917" s="26"/>
      <c r="G1917" s="26"/>
    </row>
    <row r="1918" spans="6:7">
      <c r="F1918" s="26"/>
      <c r="G1918" s="26"/>
    </row>
    <row r="1919" spans="6:7">
      <c r="F1919" s="26"/>
      <c r="G1919" s="26"/>
    </row>
    <row r="1920" spans="6:7">
      <c r="F1920" s="26"/>
      <c r="G1920" s="26"/>
    </row>
    <row r="1921" spans="6:7">
      <c r="F1921" s="26"/>
      <c r="G1921" s="26"/>
    </row>
    <row r="1922" spans="6:7">
      <c r="F1922" s="26"/>
      <c r="G1922" s="26"/>
    </row>
    <row r="1923" spans="6:7">
      <c r="F1923" s="26"/>
      <c r="G1923" s="26"/>
    </row>
    <row r="1924" spans="6:7">
      <c r="F1924" s="26"/>
      <c r="G1924" s="26"/>
    </row>
    <row r="1925" spans="6:7">
      <c r="F1925" s="26"/>
      <c r="G1925" s="26"/>
    </row>
    <row r="1926" spans="6:7">
      <c r="F1926" s="26"/>
      <c r="G1926" s="26"/>
    </row>
    <row r="1927" spans="6:7">
      <c r="F1927" s="26"/>
      <c r="G1927" s="26"/>
    </row>
    <row r="1928" spans="6:7">
      <c r="F1928" s="26"/>
      <c r="G1928" s="26"/>
    </row>
    <row r="1929" spans="6:7">
      <c r="F1929" s="26"/>
      <c r="G1929" s="26"/>
    </row>
    <row r="1930" spans="6:7">
      <c r="F1930" s="26"/>
      <c r="G1930" s="26"/>
    </row>
    <row r="1931" spans="6:7">
      <c r="F1931" s="26"/>
      <c r="G1931" s="26"/>
    </row>
    <row r="1932" spans="6:7">
      <c r="F1932" s="26"/>
      <c r="G1932" s="26"/>
    </row>
    <row r="1933" spans="6:7">
      <c r="F1933" s="26"/>
      <c r="G1933" s="26"/>
    </row>
    <row r="1934" spans="6:7">
      <c r="F1934" s="26"/>
      <c r="G1934" s="26"/>
    </row>
    <row r="1935" spans="6:7">
      <c r="F1935" s="26"/>
      <c r="G1935" s="26"/>
    </row>
    <row r="1936" spans="6:7">
      <c r="F1936" s="26"/>
      <c r="G1936" s="26"/>
    </row>
    <row r="1937" spans="6:7">
      <c r="F1937" s="26"/>
      <c r="G1937" s="26"/>
    </row>
    <row r="1938" spans="6:7">
      <c r="F1938" s="26"/>
      <c r="G1938" s="26"/>
    </row>
    <row r="1939" spans="6:7">
      <c r="F1939" s="26"/>
      <c r="G1939" s="26"/>
    </row>
    <row r="1940" spans="6:7">
      <c r="F1940" s="26"/>
      <c r="G1940" s="26"/>
    </row>
    <row r="1941" spans="6:7">
      <c r="F1941" s="26"/>
      <c r="G1941" s="26"/>
    </row>
    <row r="1942" spans="6:7">
      <c r="F1942" s="26"/>
      <c r="G1942" s="26"/>
    </row>
    <row r="1943" spans="6:7">
      <c r="F1943" s="26"/>
      <c r="G1943" s="26"/>
    </row>
    <row r="1944" spans="6:7">
      <c r="F1944" s="26"/>
      <c r="G1944" s="26"/>
    </row>
    <row r="1945" spans="6:7">
      <c r="F1945" s="26"/>
      <c r="G1945" s="26"/>
    </row>
    <row r="1946" spans="6:7">
      <c r="F1946" s="26"/>
      <c r="G1946" s="26"/>
    </row>
    <row r="1947" spans="6:7">
      <c r="F1947" s="26"/>
      <c r="G1947" s="26"/>
    </row>
    <row r="1948" spans="6:7">
      <c r="F1948" s="26"/>
      <c r="G1948" s="26"/>
    </row>
    <row r="1949" spans="6:7">
      <c r="F1949" s="26"/>
      <c r="G1949" s="26"/>
    </row>
    <row r="1950" spans="6:7">
      <c r="F1950" s="26"/>
      <c r="G1950" s="26"/>
    </row>
    <row r="1951" spans="6:7">
      <c r="F1951" s="26"/>
      <c r="G1951" s="26"/>
    </row>
    <row r="1952" spans="6:7">
      <c r="F1952" s="26"/>
      <c r="G1952" s="26"/>
    </row>
    <row r="1953" spans="6:7">
      <c r="F1953" s="26"/>
      <c r="G1953" s="26"/>
    </row>
    <row r="1954" spans="6:7">
      <c r="F1954" s="26"/>
      <c r="G1954" s="26"/>
    </row>
    <row r="1955" spans="6:7">
      <c r="F1955" s="26"/>
      <c r="G1955" s="26"/>
    </row>
    <row r="1956" spans="6:7">
      <c r="F1956" s="26"/>
      <c r="G1956" s="26"/>
    </row>
    <row r="1957" spans="6:7">
      <c r="F1957" s="26"/>
      <c r="G1957" s="26"/>
    </row>
    <row r="1958" spans="6:7">
      <c r="F1958" s="26"/>
      <c r="G1958" s="26"/>
    </row>
    <row r="1959" spans="6:7">
      <c r="F1959" s="26"/>
      <c r="G1959" s="26"/>
    </row>
    <row r="1960" spans="6:7">
      <c r="F1960" s="26"/>
      <c r="G1960" s="26"/>
    </row>
    <row r="1961" spans="6:7">
      <c r="F1961" s="26"/>
      <c r="G1961" s="26"/>
    </row>
    <row r="1962" spans="6:7">
      <c r="F1962" s="26"/>
      <c r="G1962" s="26"/>
    </row>
    <row r="1963" spans="6:7">
      <c r="F1963" s="26"/>
      <c r="G1963" s="26"/>
    </row>
    <row r="1964" spans="6:7">
      <c r="F1964" s="26"/>
      <c r="G1964" s="26"/>
    </row>
    <row r="1965" spans="6:7">
      <c r="F1965" s="26"/>
      <c r="G1965" s="26"/>
    </row>
    <row r="1966" spans="6:7">
      <c r="F1966" s="26"/>
      <c r="G1966" s="26"/>
    </row>
    <row r="1967" spans="6:7">
      <c r="F1967" s="26"/>
      <c r="G1967" s="26"/>
    </row>
    <row r="1968" spans="6:7">
      <c r="F1968" s="26"/>
      <c r="G1968" s="26"/>
    </row>
    <row r="1969" spans="6:7">
      <c r="F1969" s="26"/>
      <c r="G1969" s="26"/>
    </row>
    <row r="1970" spans="6:7">
      <c r="F1970" s="26"/>
      <c r="G1970" s="26"/>
    </row>
    <row r="1971" spans="6:7">
      <c r="F1971" s="26"/>
      <c r="G1971" s="26"/>
    </row>
    <row r="1972" spans="6:7">
      <c r="F1972" s="26"/>
      <c r="G1972" s="26"/>
    </row>
    <row r="1973" spans="6:7">
      <c r="F1973" s="26"/>
      <c r="G1973" s="26"/>
    </row>
    <row r="1974" spans="6:7">
      <c r="F1974" s="26"/>
      <c r="G1974" s="26"/>
    </row>
    <row r="1975" spans="6:7">
      <c r="F1975" s="26"/>
      <c r="G1975" s="26"/>
    </row>
    <row r="1976" spans="6:7">
      <c r="F1976" s="26"/>
      <c r="G1976" s="26"/>
    </row>
    <row r="1977" spans="6:7">
      <c r="F1977" s="26"/>
      <c r="G1977" s="26"/>
    </row>
    <row r="1978" spans="6:7">
      <c r="F1978" s="26"/>
      <c r="G1978" s="26"/>
    </row>
    <row r="1979" spans="6:7">
      <c r="F1979" s="26"/>
      <c r="G1979" s="26"/>
    </row>
    <row r="1980" spans="6:7">
      <c r="F1980" s="26"/>
      <c r="G1980" s="26"/>
    </row>
    <row r="1981" spans="6:7">
      <c r="F1981" s="26"/>
      <c r="G1981" s="26"/>
    </row>
    <row r="1982" spans="6:7">
      <c r="F1982" s="26"/>
      <c r="G1982" s="26"/>
    </row>
    <row r="1983" spans="6:7">
      <c r="F1983" s="26"/>
      <c r="G1983" s="26"/>
    </row>
    <row r="1984" spans="6:7">
      <c r="F1984" s="26"/>
      <c r="G1984" s="26"/>
    </row>
    <row r="1985" spans="6:7">
      <c r="F1985" s="26"/>
      <c r="G1985" s="26"/>
    </row>
    <row r="1986" spans="6:7">
      <c r="F1986" s="26"/>
      <c r="G1986" s="26"/>
    </row>
    <row r="1987" spans="6:7">
      <c r="F1987" s="26"/>
      <c r="G1987" s="26"/>
    </row>
    <row r="1988" spans="6:7">
      <c r="F1988" s="26"/>
      <c r="G1988" s="26"/>
    </row>
    <row r="1989" spans="6:7">
      <c r="F1989" s="26"/>
      <c r="G1989" s="26"/>
    </row>
    <row r="1990" spans="6:7">
      <c r="F1990" s="26"/>
      <c r="G1990" s="26"/>
    </row>
    <row r="1991" spans="6:7">
      <c r="F1991" s="26"/>
      <c r="G1991" s="26"/>
    </row>
    <row r="1992" spans="6:7">
      <c r="F1992" s="26"/>
      <c r="G1992" s="26"/>
    </row>
    <row r="1993" spans="6:7">
      <c r="F1993" s="26"/>
      <c r="G1993" s="26"/>
    </row>
    <row r="1994" spans="6:7">
      <c r="F1994" s="26"/>
      <c r="G1994" s="26"/>
    </row>
    <row r="1995" spans="6:7">
      <c r="F1995" s="26"/>
      <c r="G1995" s="26"/>
    </row>
    <row r="1996" spans="6:7">
      <c r="F1996" s="26"/>
      <c r="G1996" s="26"/>
    </row>
    <row r="1997" spans="6:7">
      <c r="F1997" s="26"/>
      <c r="G1997" s="26"/>
    </row>
    <row r="1998" spans="6:7">
      <c r="F1998" s="26"/>
      <c r="G1998" s="26"/>
    </row>
    <row r="1999" spans="6:7">
      <c r="F1999" s="26"/>
      <c r="G1999" s="26"/>
    </row>
    <row r="2000" spans="6:7">
      <c r="F2000" s="26"/>
      <c r="G2000" s="26"/>
    </row>
    <row r="2001" spans="6:7">
      <c r="F2001" s="26"/>
      <c r="G2001" s="26"/>
    </row>
    <row r="2002" spans="6:7">
      <c r="F2002" s="26"/>
      <c r="G2002" s="26"/>
    </row>
    <row r="2003" spans="6:7">
      <c r="F2003" s="26"/>
      <c r="G2003" s="26"/>
    </row>
    <row r="2004" spans="6:7">
      <c r="F2004" s="26"/>
      <c r="G2004" s="26"/>
    </row>
    <row r="2005" spans="6:7">
      <c r="F2005" s="26"/>
      <c r="G2005" s="26"/>
    </row>
    <row r="2006" spans="6:7">
      <c r="F2006" s="26"/>
      <c r="G2006" s="26"/>
    </row>
    <row r="2007" spans="6:7">
      <c r="F2007" s="26"/>
      <c r="G2007" s="26"/>
    </row>
    <row r="2008" spans="6:7">
      <c r="F2008" s="26"/>
      <c r="G2008" s="26"/>
    </row>
    <row r="2009" spans="6:7">
      <c r="F2009" s="26"/>
      <c r="G2009" s="26"/>
    </row>
    <row r="2010" spans="6:7">
      <c r="F2010" s="26"/>
      <c r="G2010" s="26"/>
    </row>
    <row r="2011" spans="6:7">
      <c r="F2011" s="26"/>
      <c r="G2011" s="26"/>
    </row>
    <row r="2012" spans="6:7">
      <c r="F2012" s="26"/>
      <c r="G2012" s="26"/>
    </row>
    <row r="2013" spans="6:7">
      <c r="F2013" s="26"/>
      <c r="G2013" s="26"/>
    </row>
    <row r="2014" spans="6:7">
      <c r="F2014" s="26"/>
      <c r="G2014" s="26"/>
    </row>
    <row r="2015" spans="6:7">
      <c r="F2015" s="26"/>
      <c r="G2015" s="26"/>
    </row>
    <row r="2016" spans="6:7">
      <c r="F2016" s="26"/>
      <c r="G2016" s="26"/>
    </row>
    <row r="2017" spans="6:7">
      <c r="F2017" s="26"/>
      <c r="G2017" s="26"/>
    </row>
    <row r="2018" spans="6:7">
      <c r="F2018" s="26"/>
      <c r="G2018" s="26"/>
    </row>
    <row r="2019" spans="6:7">
      <c r="F2019" s="26"/>
      <c r="G2019" s="26"/>
    </row>
    <row r="2020" spans="6:7">
      <c r="F2020" s="26"/>
      <c r="G2020" s="26"/>
    </row>
    <row r="2021" spans="6:7">
      <c r="F2021" s="26"/>
      <c r="G2021" s="26"/>
    </row>
    <row r="2022" spans="6:7">
      <c r="F2022" s="26"/>
      <c r="G2022" s="26"/>
    </row>
    <row r="2023" spans="6:7">
      <c r="F2023" s="26"/>
      <c r="G2023" s="26"/>
    </row>
    <row r="2024" spans="6:7">
      <c r="F2024" s="26"/>
      <c r="G2024" s="26"/>
    </row>
    <row r="2025" spans="6:7">
      <c r="F2025" s="26"/>
      <c r="G2025" s="26"/>
    </row>
    <row r="2026" spans="6:7">
      <c r="F2026" s="26"/>
      <c r="G2026" s="26"/>
    </row>
    <row r="2027" spans="6:7">
      <c r="F2027" s="26"/>
      <c r="G2027" s="26"/>
    </row>
    <row r="2028" spans="6:7">
      <c r="F2028" s="26"/>
      <c r="G2028" s="26"/>
    </row>
    <row r="2029" spans="6:7">
      <c r="F2029" s="26"/>
      <c r="G2029" s="26"/>
    </row>
    <row r="2030" spans="6:7">
      <c r="F2030" s="26"/>
      <c r="G2030" s="26"/>
    </row>
    <row r="2031" spans="6:7">
      <c r="F2031" s="26"/>
      <c r="G2031" s="26"/>
    </row>
    <row r="2032" spans="6:7">
      <c r="F2032" s="26"/>
      <c r="G2032" s="26"/>
    </row>
    <row r="2033" spans="6:7">
      <c r="F2033" s="26"/>
      <c r="G2033" s="26"/>
    </row>
    <row r="2034" spans="6:7">
      <c r="F2034" s="26"/>
      <c r="G2034" s="26"/>
    </row>
    <row r="2035" spans="6:7">
      <c r="F2035" s="26"/>
      <c r="G2035" s="26"/>
    </row>
    <row r="2036" spans="6:7">
      <c r="F2036" s="26"/>
      <c r="G2036" s="26"/>
    </row>
    <row r="2037" spans="6:7">
      <c r="F2037" s="26"/>
      <c r="G2037" s="26"/>
    </row>
    <row r="2038" spans="6:7">
      <c r="F2038" s="26"/>
      <c r="G2038" s="26"/>
    </row>
    <row r="2039" spans="6:7">
      <c r="F2039" s="26"/>
      <c r="G2039" s="26"/>
    </row>
    <row r="2040" spans="6:7">
      <c r="F2040" s="26"/>
      <c r="G2040" s="26"/>
    </row>
    <row r="2041" spans="6:7">
      <c r="F2041" s="26"/>
      <c r="G2041" s="26"/>
    </row>
    <row r="2042" spans="6:7">
      <c r="F2042" s="26"/>
      <c r="G2042" s="26"/>
    </row>
    <row r="2043" spans="6:7">
      <c r="F2043" s="26"/>
      <c r="G2043" s="26"/>
    </row>
    <row r="2044" spans="6:7">
      <c r="F2044" s="26"/>
      <c r="G2044" s="26"/>
    </row>
    <row r="2045" spans="6:7">
      <c r="F2045" s="26"/>
      <c r="G2045" s="26"/>
    </row>
    <row r="2046" spans="6:7">
      <c r="F2046" s="26"/>
      <c r="G2046" s="26"/>
    </row>
    <row r="2047" spans="6:7">
      <c r="F2047" s="26"/>
      <c r="G2047" s="26"/>
    </row>
    <row r="2048" spans="6:7">
      <c r="F2048" s="26"/>
      <c r="G2048" s="26"/>
    </row>
    <row r="2049" spans="6:7">
      <c r="F2049" s="26"/>
      <c r="G2049" s="26"/>
    </row>
    <row r="2050" spans="6:7">
      <c r="F2050" s="26"/>
      <c r="G2050" s="26"/>
    </row>
    <row r="2051" spans="6:7">
      <c r="F2051" s="26"/>
      <c r="G2051" s="26"/>
    </row>
    <row r="2052" spans="6:7">
      <c r="F2052" s="26"/>
      <c r="G2052" s="26"/>
    </row>
    <row r="2053" spans="6:7">
      <c r="F2053" s="26"/>
      <c r="G2053" s="26"/>
    </row>
    <row r="2054" spans="6:7">
      <c r="F2054" s="26"/>
      <c r="G2054" s="26"/>
    </row>
    <row r="2055" spans="6:7">
      <c r="F2055" s="26"/>
      <c r="G2055" s="26"/>
    </row>
    <row r="2056" spans="6:7">
      <c r="F2056" s="26"/>
      <c r="G2056" s="26"/>
    </row>
    <row r="2057" spans="6:7">
      <c r="F2057" s="26"/>
      <c r="G2057" s="26"/>
    </row>
    <row r="2058" spans="6:7">
      <c r="F2058" s="26"/>
      <c r="G2058" s="26"/>
    </row>
    <row r="2059" spans="6:7">
      <c r="F2059" s="26"/>
      <c r="G2059" s="26"/>
    </row>
    <row r="2060" spans="6:7">
      <c r="F2060" s="26"/>
      <c r="G2060" s="26"/>
    </row>
    <row r="2061" spans="6:7">
      <c r="F2061" s="26"/>
      <c r="G2061" s="26"/>
    </row>
    <row r="2062" spans="6:7">
      <c r="F2062" s="26"/>
      <c r="G2062" s="26"/>
    </row>
    <row r="2063" spans="6:7">
      <c r="F2063" s="26"/>
      <c r="G2063" s="26"/>
    </row>
    <row r="2064" spans="6:7">
      <c r="F2064" s="26"/>
      <c r="G2064" s="26"/>
    </row>
    <row r="2065" spans="6:7">
      <c r="F2065" s="26"/>
      <c r="G2065" s="26"/>
    </row>
    <row r="2066" spans="6:7">
      <c r="F2066" s="26"/>
      <c r="G2066" s="26"/>
    </row>
    <row r="2067" spans="6:7">
      <c r="F2067" s="26"/>
      <c r="G2067" s="26"/>
    </row>
    <row r="2068" spans="6:7">
      <c r="F2068" s="26"/>
      <c r="G2068" s="26"/>
    </row>
    <row r="2069" spans="6:7">
      <c r="F2069" s="26"/>
      <c r="G2069" s="26"/>
    </row>
    <row r="2070" spans="6:7">
      <c r="F2070" s="26"/>
      <c r="G2070" s="26"/>
    </row>
    <row r="2071" spans="6:7">
      <c r="F2071" s="26"/>
      <c r="G2071" s="26"/>
    </row>
    <row r="2072" spans="6:7">
      <c r="F2072" s="26"/>
      <c r="G2072" s="26"/>
    </row>
    <row r="2073" spans="6:7">
      <c r="F2073" s="26"/>
      <c r="G2073" s="26"/>
    </row>
    <row r="2074" spans="6:7">
      <c r="F2074" s="26"/>
      <c r="G2074" s="26"/>
    </row>
    <row r="2075" spans="6:7">
      <c r="F2075" s="26"/>
      <c r="G2075" s="26"/>
    </row>
    <row r="2076" spans="6:7">
      <c r="F2076" s="26"/>
      <c r="G2076" s="26"/>
    </row>
    <row r="2077" spans="6:7">
      <c r="F2077" s="26"/>
      <c r="G2077" s="26"/>
    </row>
    <row r="2078" spans="6:7">
      <c r="F2078" s="26"/>
      <c r="G2078" s="26"/>
    </row>
    <row r="2079" spans="6:7">
      <c r="F2079" s="26"/>
      <c r="G2079" s="26"/>
    </row>
    <row r="2080" spans="6:7">
      <c r="F2080" s="26"/>
      <c r="G2080" s="26"/>
    </row>
    <row r="2081" spans="6:7">
      <c r="F2081" s="26"/>
      <c r="G2081" s="26"/>
    </row>
    <row r="2082" spans="6:7">
      <c r="F2082" s="26"/>
      <c r="G2082" s="26"/>
    </row>
    <row r="2083" spans="6:7">
      <c r="F2083" s="26"/>
      <c r="G2083" s="26"/>
    </row>
    <row r="2084" spans="6:7">
      <c r="F2084" s="26"/>
      <c r="G2084" s="26"/>
    </row>
    <row r="2085" spans="6:7">
      <c r="F2085" s="26"/>
      <c r="G2085" s="26"/>
    </row>
    <row r="2086" spans="6:7">
      <c r="F2086" s="26"/>
      <c r="G2086" s="26"/>
    </row>
    <row r="2087" spans="6:7">
      <c r="F2087" s="26"/>
      <c r="G2087" s="26"/>
    </row>
    <row r="2088" spans="6:7">
      <c r="F2088" s="26"/>
      <c r="G2088" s="26"/>
    </row>
    <row r="2089" spans="6:7">
      <c r="F2089" s="26"/>
      <c r="G2089" s="26"/>
    </row>
    <row r="2090" spans="6:7">
      <c r="F2090" s="26"/>
      <c r="G2090" s="26"/>
    </row>
    <row r="2091" spans="6:7">
      <c r="F2091" s="26"/>
      <c r="G2091" s="26"/>
    </row>
    <row r="2092" spans="6:7">
      <c r="F2092" s="26"/>
      <c r="G2092" s="26"/>
    </row>
    <row r="2093" spans="6:7">
      <c r="F2093" s="26"/>
      <c r="G2093" s="26"/>
    </row>
    <row r="2094" spans="6:7">
      <c r="F2094" s="26"/>
      <c r="G2094" s="26"/>
    </row>
    <row r="2095" spans="6:7">
      <c r="F2095" s="26"/>
      <c r="G2095" s="26"/>
    </row>
    <row r="2096" spans="6:7">
      <c r="F2096" s="26"/>
      <c r="G2096" s="26"/>
    </row>
    <row r="2097" spans="6:7">
      <c r="F2097" s="26"/>
      <c r="G2097" s="26"/>
    </row>
    <row r="2098" spans="6:7">
      <c r="F2098" s="26"/>
      <c r="G2098" s="26"/>
    </row>
    <row r="2099" spans="6:7">
      <c r="F2099" s="26"/>
      <c r="G2099" s="26"/>
    </row>
    <row r="2100" spans="6:7">
      <c r="F2100" s="26"/>
      <c r="G2100" s="26"/>
    </row>
    <row r="2101" spans="6:7">
      <c r="F2101" s="26"/>
      <c r="G2101" s="26"/>
    </row>
    <row r="2102" spans="6:7">
      <c r="F2102" s="26"/>
      <c r="G2102" s="26"/>
    </row>
    <row r="2103" spans="6:7">
      <c r="F2103" s="26"/>
      <c r="G2103" s="26"/>
    </row>
    <row r="2104" spans="6:7">
      <c r="F2104" s="26"/>
      <c r="G2104" s="26"/>
    </row>
    <row r="2105" spans="6:7">
      <c r="F2105" s="26"/>
      <c r="G2105" s="26"/>
    </row>
    <row r="2106" spans="6:7">
      <c r="F2106" s="26"/>
      <c r="G2106" s="26"/>
    </row>
    <row r="2107" spans="6:7">
      <c r="F2107" s="26"/>
      <c r="G2107" s="26"/>
    </row>
    <row r="2108" spans="6:7">
      <c r="F2108" s="26"/>
      <c r="G2108" s="26"/>
    </row>
    <row r="2109" spans="6:7">
      <c r="F2109" s="26"/>
      <c r="G2109" s="26"/>
    </row>
    <row r="2110" spans="6:7">
      <c r="F2110" s="26"/>
      <c r="G2110" s="26"/>
    </row>
    <row r="2111" spans="6:7">
      <c r="F2111" s="26"/>
      <c r="G2111" s="26"/>
    </row>
    <row r="2112" spans="6:7">
      <c r="F2112" s="26"/>
      <c r="G2112" s="26"/>
    </row>
    <row r="2113" spans="6:7">
      <c r="F2113" s="26"/>
      <c r="G2113" s="26"/>
    </row>
    <row r="2114" spans="6:7">
      <c r="F2114" s="26"/>
      <c r="G2114" s="26"/>
    </row>
    <row r="2115" spans="6:7">
      <c r="F2115" s="26"/>
      <c r="G2115" s="26"/>
    </row>
    <row r="2116" spans="6:7">
      <c r="F2116" s="26"/>
      <c r="G2116" s="26"/>
    </row>
    <row r="2117" spans="6:7">
      <c r="F2117" s="26"/>
      <c r="G2117" s="26"/>
    </row>
    <row r="2118" spans="6:7">
      <c r="F2118" s="26"/>
      <c r="G2118" s="26"/>
    </row>
    <row r="2119" spans="6:7">
      <c r="F2119" s="26"/>
      <c r="G2119" s="26"/>
    </row>
    <row r="2120" spans="6:7">
      <c r="F2120" s="26"/>
      <c r="G2120" s="26"/>
    </row>
    <row r="2121" spans="6:7">
      <c r="F2121" s="26"/>
      <c r="G2121" s="26"/>
    </row>
    <row r="2122" spans="6:7">
      <c r="F2122" s="26"/>
      <c r="G2122" s="26"/>
    </row>
    <row r="2123" spans="6:7">
      <c r="F2123" s="26"/>
      <c r="G2123" s="26"/>
    </row>
    <row r="2124" spans="6:7">
      <c r="F2124" s="26"/>
      <c r="G2124" s="26"/>
    </row>
    <row r="2125" spans="6:7">
      <c r="F2125" s="26"/>
      <c r="G2125" s="26"/>
    </row>
    <row r="2126" spans="6:7">
      <c r="F2126" s="26"/>
      <c r="G2126" s="26"/>
    </row>
    <row r="2127" spans="6:7">
      <c r="F2127" s="26"/>
      <c r="G2127" s="26"/>
    </row>
    <row r="2128" spans="6:7">
      <c r="F2128" s="26"/>
      <c r="G2128" s="26"/>
    </row>
    <row r="2129" spans="6:7">
      <c r="F2129" s="26"/>
      <c r="G2129" s="26"/>
    </row>
    <row r="2130" spans="6:7">
      <c r="F2130" s="26"/>
      <c r="G2130" s="26"/>
    </row>
    <row r="2131" spans="6:7">
      <c r="F2131" s="26"/>
      <c r="G2131" s="26"/>
    </row>
    <row r="2132" spans="6:7">
      <c r="F2132" s="26"/>
      <c r="G2132" s="26"/>
    </row>
    <row r="2133" spans="6:7">
      <c r="F2133" s="26"/>
      <c r="G2133" s="26"/>
    </row>
    <row r="2134" spans="6:7">
      <c r="F2134" s="26"/>
      <c r="G2134" s="26"/>
    </row>
    <row r="2135" spans="6:7">
      <c r="F2135" s="26"/>
      <c r="G2135" s="26"/>
    </row>
    <row r="2136" spans="6:7">
      <c r="F2136" s="26"/>
      <c r="G2136" s="26"/>
    </row>
    <row r="2137" spans="6:7">
      <c r="F2137" s="26"/>
      <c r="G2137" s="26"/>
    </row>
    <row r="2138" spans="6:7">
      <c r="F2138" s="26"/>
      <c r="G2138" s="26"/>
    </row>
    <row r="2139" spans="6:7">
      <c r="F2139" s="26"/>
      <c r="G2139" s="26"/>
    </row>
    <row r="2140" spans="6:7">
      <c r="F2140" s="26"/>
      <c r="G2140" s="26"/>
    </row>
    <row r="2141" spans="6:7">
      <c r="F2141" s="26"/>
      <c r="G2141" s="26"/>
    </row>
    <row r="2142" spans="6:7">
      <c r="F2142" s="26"/>
      <c r="G2142" s="26"/>
    </row>
    <row r="2143" spans="6:7">
      <c r="F2143" s="26"/>
      <c r="G2143" s="26"/>
    </row>
    <row r="2144" spans="6:7">
      <c r="F2144" s="26"/>
      <c r="G2144" s="26"/>
    </row>
    <row r="2145" spans="6:7">
      <c r="F2145" s="26"/>
      <c r="G2145" s="26"/>
    </row>
    <row r="2146" spans="6:7">
      <c r="F2146" s="26"/>
      <c r="G2146" s="26"/>
    </row>
    <row r="2147" spans="6:7">
      <c r="F2147" s="26"/>
      <c r="G2147" s="26"/>
    </row>
    <row r="2148" spans="6:7">
      <c r="F2148" s="26"/>
      <c r="G2148" s="26"/>
    </row>
    <row r="2149" spans="6:7">
      <c r="F2149" s="26"/>
      <c r="G2149" s="26"/>
    </row>
    <row r="2150" spans="6:7">
      <c r="F2150" s="26"/>
      <c r="G2150" s="26"/>
    </row>
    <row r="2151" spans="6:7">
      <c r="F2151" s="26"/>
      <c r="G2151" s="26"/>
    </row>
    <row r="2152" spans="6:7">
      <c r="F2152" s="26"/>
      <c r="G2152" s="26"/>
    </row>
    <row r="2153" spans="6:7">
      <c r="F2153" s="26"/>
      <c r="G2153" s="26"/>
    </row>
    <row r="2154" spans="6:7">
      <c r="F2154" s="26"/>
      <c r="G2154" s="26"/>
    </row>
    <row r="2155" spans="6:7">
      <c r="F2155" s="26"/>
      <c r="G2155" s="26"/>
    </row>
    <row r="2156" spans="6:7">
      <c r="F2156" s="26"/>
      <c r="G2156" s="26"/>
    </row>
    <row r="2157" spans="6:7">
      <c r="F2157" s="26"/>
      <c r="G2157" s="26"/>
    </row>
    <row r="2158" spans="6:7">
      <c r="F2158" s="26"/>
      <c r="G2158" s="26"/>
    </row>
    <row r="2159" spans="6:7">
      <c r="F2159" s="26"/>
      <c r="G2159" s="26"/>
    </row>
    <row r="2160" spans="6:7">
      <c r="F2160" s="26"/>
      <c r="G2160" s="26"/>
    </row>
    <row r="2161" spans="6:7">
      <c r="F2161" s="26"/>
      <c r="G2161" s="26"/>
    </row>
    <row r="2162" spans="6:7">
      <c r="F2162" s="26"/>
      <c r="G2162" s="26"/>
    </row>
    <row r="2163" spans="6:7">
      <c r="F2163" s="26"/>
      <c r="G2163" s="26"/>
    </row>
    <row r="2164" spans="6:7">
      <c r="F2164" s="26"/>
      <c r="G2164" s="26"/>
    </row>
    <row r="2165" spans="6:7">
      <c r="F2165" s="26"/>
      <c r="G2165" s="26"/>
    </row>
    <row r="2166" spans="6:7">
      <c r="F2166" s="26"/>
      <c r="G2166" s="26"/>
    </row>
    <row r="2167" spans="6:7">
      <c r="F2167" s="26"/>
      <c r="G2167" s="26"/>
    </row>
    <row r="2168" spans="6:7">
      <c r="F2168" s="26"/>
      <c r="G2168" s="26"/>
    </row>
    <row r="2169" spans="6:7">
      <c r="F2169" s="26"/>
      <c r="G2169" s="26"/>
    </row>
    <row r="2170" spans="6:7">
      <c r="F2170" s="26"/>
      <c r="G2170" s="26"/>
    </row>
    <row r="2171" spans="6:7">
      <c r="F2171" s="26"/>
      <c r="G2171" s="26"/>
    </row>
    <row r="2172" spans="6:7">
      <c r="F2172" s="26"/>
      <c r="G2172" s="26"/>
    </row>
    <row r="2173" spans="6:7">
      <c r="F2173" s="26"/>
      <c r="G2173" s="26"/>
    </row>
    <row r="2174" spans="6:7">
      <c r="F2174" s="26"/>
      <c r="G2174" s="26"/>
    </row>
    <row r="2175" spans="6:7">
      <c r="F2175" s="26"/>
      <c r="G2175" s="26"/>
    </row>
    <row r="2176" spans="6:7">
      <c r="F2176" s="26"/>
      <c r="G2176" s="26"/>
    </row>
    <row r="2177" spans="6:7">
      <c r="F2177" s="26"/>
      <c r="G2177" s="26"/>
    </row>
    <row r="2178" spans="6:7">
      <c r="F2178" s="26"/>
      <c r="G2178" s="26"/>
    </row>
    <row r="2179" spans="6:7">
      <c r="F2179" s="26"/>
      <c r="G2179" s="26"/>
    </row>
    <row r="2180" spans="6:7">
      <c r="F2180" s="26"/>
      <c r="G2180" s="26"/>
    </row>
    <row r="2181" spans="6:7">
      <c r="F2181" s="26"/>
      <c r="G2181" s="26"/>
    </row>
    <row r="2182" spans="6:7">
      <c r="F2182" s="26"/>
      <c r="G2182" s="26"/>
    </row>
    <row r="2183" spans="6:7">
      <c r="F2183" s="26"/>
      <c r="G2183" s="26"/>
    </row>
    <row r="2184" spans="6:7">
      <c r="F2184" s="26"/>
      <c r="G2184" s="26"/>
    </row>
    <row r="2185" spans="6:7">
      <c r="F2185" s="26"/>
      <c r="G2185" s="26"/>
    </row>
    <row r="2186" spans="6:7">
      <c r="F2186" s="26"/>
      <c r="G2186" s="26"/>
    </row>
    <row r="2187" spans="6:7">
      <c r="F2187" s="26"/>
      <c r="G2187" s="26"/>
    </row>
    <row r="2188" spans="6:7">
      <c r="F2188" s="26"/>
      <c r="G2188" s="26"/>
    </row>
    <row r="2189" spans="6:7">
      <c r="F2189" s="26"/>
      <c r="G2189" s="26"/>
    </row>
    <row r="2190" spans="6:7">
      <c r="F2190" s="26"/>
      <c r="G2190" s="26"/>
    </row>
    <row r="2191" spans="6:7">
      <c r="F2191" s="26"/>
      <c r="G2191" s="26"/>
    </row>
    <row r="2192" spans="6:7">
      <c r="F2192" s="26"/>
      <c r="G2192" s="26"/>
    </row>
    <row r="2193" spans="6:7">
      <c r="F2193" s="26"/>
      <c r="G2193" s="26"/>
    </row>
    <row r="2194" spans="6:7">
      <c r="F2194" s="26"/>
      <c r="G2194" s="26"/>
    </row>
    <row r="2195" spans="6:7">
      <c r="F2195" s="26"/>
      <c r="G2195" s="26"/>
    </row>
    <row r="2196" spans="6:7">
      <c r="F2196" s="26"/>
      <c r="G2196" s="26"/>
    </row>
    <row r="2197" spans="6:7">
      <c r="F2197" s="26"/>
      <c r="G2197" s="26"/>
    </row>
    <row r="2198" spans="6:7">
      <c r="F2198" s="26"/>
      <c r="G2198" s="26"/>
    </row>
    <row r="2199" spans="6:7">
      <c r="F2199" s="26"/>
      <c r="G2199" s="26"/>
    </row>
    <row r="2200" spans="6:7">
      <c r="F2200" s="26"/>
      <c r="G2200" s="26"/>
    </row>
    <row r="2201" spans="6:7">
      <c r="F2201" s="26"/>
      <c r="G2201" s="26"/>
    </row>
    <row r="2202" spans="6:7">
      <c r="F2202" s="26"/>
      <c r="G2202" s="26"/>
    </row>
    <row r="2203" spans="6:7">
      <c r="F2203" s="26"/>
      <c r="G2203" s="26"/>
    </row>
    <row r="2204" spans="6:7">
      <c r="F2204" s="26"/>
      <c r="G2204" s="26"/>
    </row>
    <row r="2205" spans="6:7">
      <c r="F2205" s="26"/>
      <c r="G2205" s="26"/>
    </row>
    <row r="2206" spans="6:7">
      <c r="F2206" s="26"/>
      <c r="G2206" s="26"/>
    </row>
    <row r="2207" spans="6:7">
      <c r="F2207" s="26"/>
      <c r="G2207" s="26"/>
    </row>
    <row r="2208" spans="6:7">
      <c r="F2208" s="26"/>
      <c r="G2208" s="26"/>
    </row>
    <row r="2209" spans="6:7">
      <c r="F2209" s="26"/>
      <c r="G2209" s="26"/>
    </row>
    <row r="2210" spans="6:7">
      <c r="F2210" s="26"/>
      <c r="G2210" s="26"/>
    </row>
    <row r="2211" spans="6:7">
      <c r="F2211" s="26"/>
      <c r="G2211" s="26"/>
    </row>
    <row r="2212" spans="6:7">
      <c r="F2212" s="26"/>
      <c r="G2212" s="26"/>
    </row>
    <row r="2213" spans="6:7">
      <c r="F2213" s="26"/>
      <c r="G2213" s="26"/>
    </row>
    <row r="2214" spans="6:7">
      <c r="F2214" s="26"/>
      <c r="G2214" s="26"/>
    </row>
    <row r="2215" spans="6:7">
      <c r="F2215" s="26"/>
      <c r="G2215" s="26"/>
    </row>
    <row r="2216" spans="6:7">
      <c r="F2216" s="26"/>
      <c r="G2216" s="26"/>
    </row>
    <row r="2217" spans="6:7">
      <c r="F2217" s="26"/>
      <c r="G2217" s="26"/>
    </row>
    <row r="2218" spans="6:7">
      <c r="F2218" s="26"/>
      <c r="G2218" s="26"/>
    </row>
    <row r="2219" spans="6:7">
      <c r="F2219" s="26"/>
      <c r="G2219" s="26"/>
    </row>
    <row r="2220" spans="6:7">
      <c r="F2220" s="26"/>
      <c r="G2220" s="26"/>
    </row>
    <row r="2221" spans="6:7">
      <c r="F2221" s="26"/>
      <c r="G2221" s="26"/>
    </row>
    <row r="2222" spans="6:7">
      <c r="F2222" s="26"/>
      <c r="G2222" s="26"/>
    </row>
    <row r="2223" spans="6:7">
      <c r="F2223" s="26"/>
      <c r="G2223" s="26"/>
    </row>
    <row r="2224" spans="6:7">
      <c r="F2224" s="26"/>
      <c r="G2224" s="26"/>
    </row>
    <row r="2225" spans="6:7">
      <c r="F2225" s="26"/>
      <c r="G2225" s="26"/>
    </row>
    <row r="2226" spans="6:7">
      <c r="F2226" s="26"/>
      <c r="G2226" s="26"/>
    </row>
    <row r="2227" spans="6:7">
      <c r="F2227" s="26"/>
      <c r="G2227" s="26"/>
    </row>
    <row r="2228" spans="6:7">
      <c r="F2228" s="26"/>
      <c r="G2228" s="26"/>
    </row>
    <row r="2229" spans="6:7">
      <c r="F2229" s="26"/>
      <c r="G2229" s="26"/>
    </row>
    <row r="2230" spans="6:7">
      <c r="F2230" s="26"/>
      <c r="G2230" s="26"/>
    </row>
    <row r="2231" spans="6:7">
      <c r="F2231" s="26"/>
      <c r="G2231" s="26"/>
    </row>
    <row r="2232" spans="6:7">
      <c r="F2232" s="26"/>
      <c r="G2232" s="26"/>
    </row>
    <row r="2233" spans="6:7">
      <c r="F2233" s="26"/>
      <c r="G2233" s="26"/>
    </row>
    <row r="2234" spans="6:7">
      <c r="F2234" s="26"/>
      <c r="G2234" s="26"/>
    </row>
    <row r="2235" spans="6:7">
      <c r="F2235" s="26"/>
      <c r="G2235" s="26"/>
    </row>
    <row r="2236" spans="6:7">
      <c r="F2236" s="26"/>
      <c r="G2236" s="26"/>
    </row>
    <row r="2237" spans="6:7">
      <c r="F2237" s="26"/>
      <c r="G2237" s="26"/>
    </row>
    <row r="2238" spans="6:7">
      <c r="F2238" s="26"/>
      <c r="G2238" s="26"/>
    </row>
    <row r="2239" spans="6:7">
      <c r="F2239" s="26"/>
      <c r="G2239" s="26"/>
    </row>
    <row r="2240" spans="6:7">
      <c r="F2240" s="26"/>
      <c r="G2240" s="26"/>
    </row>
    <row r="2241" spans="6:7">
      <c r="F2241" s="26"/>
      <c r="G2241" s="26"/>
    </row>
    <row r="2242" spans="6:7">
      <c r="F2242" s="26"/>
      <c r="G2242" s="26"/>
    </row>
    <row r="2243" spans="6:7">
      <c r="F2243" s="26"/>
      <c r="G2243" s="26"/>
    </row>
    <row r="2244" spans="6:7">
      <c r="F2244" s="26"/>
      <c r="G2244" s="26"/>
    </row>
    <row r="2245" spans="6:7">
      <c r="F2245" s="26"/>
      <c r="G2245" s="26"/>
    </row>
    <row r="2246" spans="6:7">
      <c r="F2246" s="26"/>
      <c r="G2246" s="26"/>
    </row>
    <row r="2247" spans="6:7">
      <c r="F2247" s="26"/>
      <c r="G2247" s="26"/>
    </row>
    <row r="2248" spans="6:7">
      <c r="F2248" s="26"/>
      <c r="G2248" s="26"/>
    </row>
    <row r="2249" spans="6:7">
      <c r="F2249" s="26"/>
      <c r="G2249" s="26"/>
    </row>
    <row r="2250" spans="6:7">
      <c r="F2250" s="26"/>
      <c r="G2250" s="26"/>
    </row>
    <row r="2251" spans="6:7">
      <c r="F2251" s="26"/>
      <c r="G2251" s="26"/>
    </row>
    <row r="2252" spans="6:7">
      <c r="F2252" s="26"/>
      <c r="G2252" s="26"/>
    </row>
    <row r="2253" spans="6:7">
      <c r="F2253" s="26"/>
      <c r="G2253" s="26"/>
    </row>
    <row r="2254" spans="6:7">
      <c r="F2254" s="26"/>
      <c r="G2254" s="26"/>
    </row>
    <row r="2255" spans="6:7">
      <c r="F2255" s="26"/>
      <c r="G2255" s="26"/>
    </row>
    <row r="2256" spans="6:7">
      <c r="F2256" s="26"/>
      <c r="G2256" s="26"/>
    </row>
    <row r="2257" spans="6:7">
      <c r="F2257" s="26"/>
      <c r="G2257" s="26"/>
    </row>
    <row r="2258" spans="6:7">
      <c r="F2258" s="26"/>
      <c r="G2258" s="26"/>
    </row>
    <row r="2259" spans="6:7">
      <c r="F2259" s="26"/>
      <c r="G2259" s="26"/>
    </row>
    <row r="2260" spans="6:7">
      <c r="F2260" s="26"/>
      <c r="G2260" s="26"/>
    </row>
    <row r="2261" spans="6:7">
      <c r="F2261" s="26"/>
      <c r="G2261" s="26"/>
    </row>
    <row r="2262" spans="6:7">
      <c r="F2262" s="26"/>
      <c r="G2262" s="26"/>
    </row>
    <row r="2263" spans="6:7">
      <c r="F2263" s="26"/>
      <c r="G2263" s="26"/>
    </row>
    <row r="2264" spans="6:7">
      <c r="F2264" s="26"/>
      <c r="G2264" s="26"/>
    </row>
    <row r="2265" spans="6:7">
      <c r="F2265" s="26"/>
      <c r="G2265" s="26"/>
    </row>
    <row r="2266" spans="6:7">
      <c r="F2266" s="26"/>
      <c r="G2266" s="26"/>
    </row>
    <row r="2267" spans="6:7">
      <c r="F2267" s="26"/>
      <c r="G2267" s="26"/>
    </row>
    <row r="2268" spans="6:7">
      <c r="F2268" s="26"/>
      <c r="G2268" s="26"/>
    </row>
    <row r="2269" spans="6:7">
      <c r="F2269" s="26"/>
      <c r="G2269" s="26"/>
    </row>
    <row r="2270" spans="6:7">
      <c r="F2270" s="26"/>
      <c r="G2270" s="26"/>
    </row>
    <row r="2271" spans="6:7">
      <c r="F2271" s="26"/>
      <c r="G2271" s="26"/>
    </row>
    <row r="2272" spans="6:7">
      <c r="F2272" s="26"/>
      <c r="G2272" s="26"/>
    </row>
    <row r="2273" spans="6:7">
      <c r="F2273" s="26"/>
      <c r="G2273" s="26"/>
    </row>
    <row r="2274" spans="6:7">
      <c r="F2274" s="26"/>
      <c r="G2274" s="26"/>
    </row>
    <row r="2275" spans="6:7">
      <c r="F2275" s="26"/>
      <c r="G2275" s="26"/>
    </row>
    <row r="2276" spans="6:7">
      <c r="F2276" s="26"/>
      <c r="G2276" s="26"/>
    </row>
    <row r="2277" spans="6:7">
      <c r="F2277" s="26"/>
      <c r="G2277" s="26"/>
    </row>
    <row r="2278" spans="6:7">
      <c r="F2278" s="26"/>
      <c r="G2278" s="26"/>
    </row>
    <row r="2279" spans="6:7">
      <c r="F2279" s="26"/>
      <c r="G2279" s="26"/>
    </row>
    <row r="2280" spans="6:7">
      <c r="F2280" s="26"/>
      <c r="G2280" s="26"/>
    </row>
    <row r="2281" spans="6:7">
      <c r="F2281" s="26"/>
      <c r="G2281" s="26"/>
    </row>
    <row r="2282" spans="6:7">
      <c r="F2282" s="26"/>
      <c r="G2282" s="26"/>
    </row>
    <row r="2283" spans="6:7">
      <c r="F2283" s="26"/>
      <c r="G2283" s="26"/>
    </row>
    <row r="2284" spans="6:7">
      <c r="F2284" s="26"/>
      <c r="G2284" s="26"/>
    </row>
    <row r="2285" spans="6:7">
      <c r="F2285" s="26"/>
      <c r="G2285" s="26"/>
    </row>
    <row r="2286" spans="6:7">
      <c r="F2286" s="26"/>
      <c r="G2286" s="26"/>
    </row>
    <row r="2287" spans="6:7">
      <c r="F2287" s="26"/>
      <c r="G2287" s="26"/>
    </row>
    <row r="2288" spans="6:7">
      <c r="F2288" s="26"/>
      <c r="G2288" s="26"/>
    </row>
    <row r="2289" spans="6:7">
      <c r="F2289" s="26"/>
      <c r="G2289" s="26"/>
    </row>
    <row r="2290" spans="6:7">
      <c r="F2290" s="26"/>
      <c r="G2290" s="26"/>
    </row>
    <row r="2291" spans="6:7">
      <c r="F2291" s="26"/>
      <c r="G2291" s="26"/>
    </row>
    <row r="2292" spans="6:7">
      <c r="F2292" s="26"/>
      <c r="G2292" s="26"/>
    </row>
    <row r="2293" spans="6:7">
      <c r="F2293" s="26"/>
      <c r="G2293" s="26"/>
    </row>
    <row r="2294" spans="6:7">
      <c r="F2294" s="26"/>
      <c r="G2294" s="26"/>
    </row>
    <row r="2295" spans="6:7">
      <c r="F2295" s="26"/>
      <c r="G2295" s="26"/>
    </row>
    <row r="2296" spans="6:7">
      <c r="F2296" s="26"/>
      <c r="G2296" s="26"/>
    </row>
    <row r="2297" spans="6:7">
      <c r="F2297" s="26"/>
      <c r="G2297" s="26"/>
    </row>
    <row r="2298" spans="6:7">
      <c r="F2298" s="26"/>
      <c r="G2298" s="26"/>
    </row>
    <row r="2299" spans="6:7">
      <c r="F2299" s="26"/>
      <c r="G2299" s="26"/>
    </row>
    <row r="2300" spans="6:7">
      <c r="F2300" s="26"/>
      <c r="G2300" s="26"/>
    </row>
    <row r="2301" spans="6:7">
      <c r="F2301" s="26"/>
      <c r="G2301" s="26"/>
    </row>
    <row r="2302" spans="6:7">
      <c r="F2302" s="26"/>
      <c r="G2302" s="26"/>
    </row>
    <row r="2303" spans="6:7">
      <c r="F2303" s="26"/>
      <c r="G2303" s="26"/>
    </row>
    <row r="2304" spans="6:7">
      <c r="F2304" s="26"/>
      <c r="G2304" s="26"/>
    </row>
    <row r="2305" spans="6:7">
      <c r="F2305" s="26"/>
      <c r="G2305" s="26"/>
    </row>
    <row r="2306" spans="6:7">
      <c r="F2306" s="26"/>
      <c r="G2306" s="26"/>
    </row>
    <row r="2307" spans="6:7">
      <c r="F2307" s="26"/>
      <c r="G2307" s="26"/>
    </row>
    <row r="2308" spans="6:7">
      <c r="F2308" s="26"/>
      <c r="G2308" s="26"/>
    </row>
    <row r="2309" spans="6:7">
      <c r="F2309" s="26"/>
      <c r="G2309" s="26"/>
    </row>
    <row r="2310" spans="6:7">
      <c r="F2310" s="26"/>
      <c r="G2310" s="26"/>
    </row>
    <row r="2311" spans="6:7">
      <c r="F2311" s="26"/>
      <c r="G2311" s="26"/>
    </row>
    <row r="2312" spans="6:7">
      <c r="F2312" s="26"/>
      <c r="G2312" s="26"/>
    </row>
    <row r="2313" spans="6:7">
      <c r="F2313" s="26"/>
      <c r="G2313" s="26"/>
    </row>
    <row r="2314" spans="6:7">
      <c r="F2314" s="26"/>
      <c r="G2314" s="26"/>
    </row>
    <row r="2315" spans="6:7">
      <c r="F2315" s="26"/>
      <c r="G2315" s="26"/>
    </row>
    <row r="2316" spans="6:7">
      <c r="F2316" s="26"/>
      <c r="G2316" s="26"/>
    </row>
    <row r="2317" spans="6:7">
      <c r="F2317" s="26"/>
      <c r="G2317" s="26"/>
    </row>
    <row r="2318" spans="6:7">
      <c r="F2318" s="26"/>
      <c r="G2318" s="26"/>
    </row>
    <row r="2319" spans="6:7">
      <c r="F2319" s="26"/>
      <c r="G2319" s="26"/>
    </row>
    <row r="2320" spans="6:7">
      <c r="F2320" s="26"/>
      <c r="G2320" s="26"/>
    </row>
    <row r="2321" spans="6:7">
      <c r="F2321" s="26"/>
      <c r="G2321" s="26"/>
    </row>
    <row r="2322" spans="6:7">
      <c r="F2322" s="26"/>
      <c r="G2322" s="26"/>
    </row>
    <row r="2323" spans="6:7">
      <c r="F2323" s="26"/>
      <c r="G2323" s="26"/>
    </row>
    <row r="2324" spans="6:7">
      <c r="F2324" s="26"/>
      <c r="G2324" s="26"/>
    </row>
    <row r="2325" spans="6:7">
      <c r="F2325" s="26"/>
      <c r="G2325" s="26"/>
    </row>
    <row r="2326" spans="6:7">
      <c r="F2326" s="26"/>
      <c r="G2326" s="26"/>
    </row>
    <row r="2327" spans="6:7">
      <c r="F2327" s="26"/>
      <c r="G2327" s="26"/>
    </row>
    <row r="2328" spans="6:7">
      <c r="F2328" s="26"/>
      <c r="G2328" s="26"/>
    </row>
    <row r="2329" spans="6:7">
      <c r="F2329" s="26"/>
      <c r="G2329" s="26"/>
    </row>
    <row r="2330" spans="6:7">
      <c r="F2330" s="26"/>
      <c r="G2330" s="26"/>
    </row>
    <row r="2331" spans="6:7">
      <c r="F2331" s="26"/>
      <c r="G2331" s="26"/>
    </row>
    <row r="2332" spans="6:7">
      <c r="F2332" s="26"/>
      <c r="G2332" s="26"/>
    </row>
    <row r="2333" spans="6:7">
      <c r="F2333" s="26"/>
      <c r="G2333" s="26"/>
    </row>
    <row r="2334" spans="6:7">
      <c r="F2334" s="26"/>
      <c r="G2334" s="26"/>
    </row>
    <row r="2335" spans="6:7">
      <c r="F2335" s="26"/>
      <c r="G2335" s="26"/>
    </row>
    <row r="2336" spans="6:7">
      <c r="F2336" s="26"/>
      <c r="G2336" s="26"/>
    </row>
    <row r="2337" spans="6:7">
      <c r="F2337" s="26"/>
      <c r="G2337" s="26"/>
    </row>
    <row r="2338" spans="6:7">
      <c r="F2338" s="26"/>
      <c r="G2338" s="26"/>
    </row>
    <row r="2339" spans="6:7">
      <c r="F2339" s="26"/>
      <c r="G2339" s="26"/>
    </row>
    <row r="2340" spans="6:7">
      <c r="F2340" s="26"/>
      <c r="G2340" s="26"/>
    </row>
    <row r="2341" spans="6:7">
      <c r="F2341" s="26"/>
      <c r="G2341" s="26"/>
    </row>
    <row r="2342" spans="6:7">
      <c r="F2342" s="26"/>
      <c r="G2342" s="26"/>
    </row>
    <row r="2343" spans="6:7">
      <c r="F2343" s="26"/>
      <c r="G2343" s="26"/>
    </row>
    <row r="2344" spans="6:7">
      <c r="F2344" s="26"/>
      <c r="G2344" s="26"/>
    </row>
    <row r="2345" spans="6:7">
      <c r="F2345" s="26"/>
      <c r="G2345" s="26"/>
    </row>
    <row r="2346" spans="6:7">
      <c r="F2346" s="26"/>
      <c r="G2346" s="26"/>
    </row>
    <row r="2347" spans="6:7">
      <c r="F2347" s="26"/>
      <c r="G2347" s="26"/>
    </row>
    <row r="2348" spans="6:7">
      <c r="F2348" s="26"/>
      <c r="G2348" s="26"/>
    </row>
    <row r="2349" spans="6:7">
      <c r="F2349" s="26"/>
      <c r="G2349" s="26"/>
    </row>
    <row r="2350" spans="6:7">
      <c r="F2350" s="26"/>
      <c r="G2350" s="26"/>
    </row>
    <row r="2351" spans="6:7">
      <c r="F2351" s="26"/>
      <c r="G2351" s="26"/>
    </row>
    <row r="2352" spans="6:7">
      <c r="F2352" s="26"/>
      <c r="G2352" s="26"/>
    </row>
    <row r="2353" spans="6:7">
      <c r="F2353" s="26"/>
      <c r="G2353" s="26"/>
    </row>
    <row r="2354" spans="6:7">
      <c r="F2354" s="26"/>
      <c r="G2354" s="26"/>
    </row>
    <row r="2355" spans="6:7">
      <c r="F2355" s="26"/>
      <c r="G2355" s="26"/>
    </row>
    <row r="2356" spans="6:7">
      <c r="F2356" s="26"/>
      <c r="G2356" s="26"/>
    </row>
    <row r="2357" spans="6:7">
      <c r="F2357" s="26"/>
      <c r="G2357" s="26"/>
    </row>
    <row r="2358" spans="6:7">
      <c r="F2358" s="26"/>
      <c r="G2358" s="26"/>
    </row>
    <row r="2359" spans="6:7">
      <c r="F2359" s="26"/>
      <c r="G2359" s="26"/>
    </row>
    <row r="2360" spans="6:7">
      <c r="F2360" s="26"/>
      <c r="G2360" s="26"/>
    </row>
    <row r="2361" spans="6:7">
      <c r="F2361" s="26"/>
      <c r="G2361" s="26"/>
    </row>
    <row r="2362" spans="6:7">
      <c r="F2362" s="26"/>
      <c r="G2362" s="26"/>
    </row>
    <row r="2363" spans="6:7">
      <c r="F2363" s="26"/>
      <c r="G2363" s="26"/>
    </row>
    <row r="2364" spans="6:7">
      <c r="F2364" s="26"/>
      <c r="G2364" s="26"/>
    </row>
    <row r="2365" spans="6:7">
      <c r="F2365" s="26"/>
      <c r="G2365" s="26"/>
    </row>
    <row r="2366" spans="6:7">
      <c r="F2366" s="26"/>
      <c r="G2366" s="26"/>
    </row>
    <row r="2367" spans="6:7">
      <c r="F2367" s="26"/>
      <c r="G2367" s="26"/>
    </row>
    <row r="2368" spans="6:7">
      <c r="F2368" s="26"/>
      <c r="G2368" s="26"/>
    </row>
    <row r="2369" spans="6:7">
      <c r="F2369" s="26"/>
      <c r="G2369" s="26"/>
    </row>
    <row r="2370" spans="6:7">
      <c r="F2370" s="26"/>
      <c r="G2370" s="26"/>
    </row>
    <row r="2371" spans="6:7">
      <c r="F2371" s="26"/>
      <c r="G2371" s="26"/>
    </row>
    <row r="2372" spans="6:7">
      <c r="F2372" s="26"/>
      <c r="G2372" s="26"/>
    </row>
    <row r="2373" spans="6:7">
      <c r="F2373" s="26"/>
      <c r="G2373" s="26"/>
    </row>
    <row r="2374" spans="6:7">
      <c r="F2374" s="26"/>
      <c r="G2374" s="26"/>
    </row>
    <row r="2375" spans="6:7">
      <c r="F2375" s="26"/>
      <c r="G2375" s="26"/>
    </row>
    <row r="2376" spans="6:7">
      <c r="F2376" s="26"/>
      <c r="G2376" s="26"/>
    </row>
    <row r="2377" spans="6:7">
      <c r="F2377" s="26"/>
      <c r="G2377" s="26"/>
    </row>
    <row r="2378" spans="6:7">
      <c r="F2378" s="26"/>
      <c r="G2378" s="26"/>
    </row>
    <row r="2379" spans="6:7">
      <c r="F2379" s="26"/>
      <c r="G2379" s="26"/>
    </row>
    <row r="2380" spans="6:7">
      <c r="F2380" s="26"/>
      <c r="G2380" s="26"/>
    </row>
    <row r="2381" spans="6:7">
      <c r="F2381" s="26"/>
      <c r="G2381" s="26"/>
    </row>
    <row r="2382" spans="6:7">
      <c r="F2382" s="26"/>
      <c r="G2382" s="26"/>
    </row>
    <row r="2383" spans="6:7">
      <c r="F2383" s="26"/>
      <c r="G2383" s="26"/>
    </row>
    <row r="2384" spans="6:7">
      <c r="F2384" s="26"/>
      <c r="G2384" s="26"/>
    </row>
    <row r="2385" spans="6:7">
      <c r="F2385" s="26"/>
      <c r="G2385" s="26"/>
    </row>
    <row r="2386" spans="6:7">
      <c r="F2386" s="26"/>
      <c r="G2386" s="26"/>
    </row>
    <row r="2387" spans="6:7">
      <c r="F2387" s="26"/>
      <c r="G2387" s="26"/>
    </row>
    <row r="2388" spans="6:7">
      <c r="F2388" s="26"/>
      <c r="G2388" s="26"/>
    </row>
    <row r="2389" spans="6:7">
      <c r="F2389" s="26"/>
      <c r="G2389" s="26"/>
    </row>
    <row r="2390" spans="6:7">
      <c r="F2390" s="26"/>
      <c r="G2390" s="26"/>
    </row>
    <row r="2391" spans="6:7">
      <c r="F2391" s="26"/>
      <c r="G2391" s="26"/>
    </row>
    <row r="2392" spans="6:7">
      <c r="F2392" s="26"/>
      <c r="G2392" s="26"/>
    </row>
    <row r="2393" spans="6:7">
      <c r="F2393" s="26"/>
      <c r="G2393" s="26"/>
    </row>
    <row r="2394" spans="6:7">
      <c r="F2394" s="26"/>
      <c r="G2394" s="26"/>
    </row>
    <row r="2395" spans="6:7">
      <c r="F2395" s="26"/>
      <c r="G2395" s="26"/>
    </row>
    <row r="2396" spans="6:7">
      <c r="F2396" s="26"/>
      <c r="G2396" s="26"/>
    </row>
    <row r="2397" spans="6:7">
      <c r="F2397" s="26"/>
      <c r="G2397" s="26"/>
    </row>
    <row r="2398" spans="6:7">
      <c r="F2398" s="26"/>
      <c r="G2398" s="26"/>
    </row>
    <row r="2399" spans="6:7">
      <c r="F2399" s="26"/>
      <c r="G2399" s="26"/>
    </row>
    <row r="2400" spans="6:7">
      <c r="F2400" s="26"/>
      <c r="G2400" s="26"/>
    </row>
    <row r="2401" spans="6:7">
      <c r="F2401" s="26"/>
      <c r="G2401" s="26"/>
    </row>
    <row r="2402" spans="6:7">
      <c r="F2402" s="26"/>
      <c r="G2402" s="26"/>
    </row>
    <row r="2403" spans="6:7">
      <c r="F2403" s="26"/>
      <c r="G2403" s="26"/>
    </row>
    <row r="2404" spans="6:7">
      <c r="F2404" s="26"/>
      <c r="G2404" s="26"/>
    </row>
    <row r="2405" spans="6:7">
      <c r="F2405" s="26"/>
      <c r="G2405" s="26"/>
    </row>
    <row r="2406" spans="6:7">
      <c r="F2406" s="26"/>
      <c r="G2406" s="26"/>
    </row>
    <row r="2407" spans="6:7">
      <c r="F2407" s="26"/>
      <c r="G2407" s="26"/>
    </row>
    <row r="2408" spans="6:7">
      <c r="F2408" s="26"/>
      <c r="G2408" s="26"/>
    </row>
    <row r="2409" spans="6:7">
      <c r="F2409" s="26"/>
      <c r="G2409" s="26"/>
    </row>
    <row r="2410" spans="6:7">
      <c r="F2410" s="26"/>
      <c r="G2410" s="26"/>
    </row>
    <row r="2411" spans="6:7">
      <c r="F2411" s="26"/>
      <c r="G2411" s="26"/>
    </row>
    <row r="2412" spans="6:7">
      <c r="F2412" s="26"/>
      <c r="G2412" s="26"/>
    </row>
    <row r="2413" spans="6:7">
      <c r="F2413" s="26"/>
      <c r="G2413" s="26"/>
    </row>
    <row r="2414" spans="6:7">
      <c r="F2414" s="26"/>
      <c r="G2414" s="26"/>
    </row>
    <row r="2415" spans="6:7">
      <c r="F2415" s="26"/>
      <c r="G2415" s="26"/>
    </row>
    <row r="2416" spans="6:7">
      <c r="F2416" s="26"/>
      <c r="G2416" s="26"/>
    </row>
    <row r="2417" spans="6:7">
      <c r="F2417" s="26"/>
      <c r="G2417" s="26"/>
    </row>
    <row r="2418" spans="6:7">
      <c r="F2418" s="26"/>
      <c r="G2418" s="26"/>
    </row>
    <row r="2419" spans="6:7">
      <c r="F2419" s="26"/>
      <c r="G2419" s="26"/>
    </row>
    <row r="2420" spans="6:7">
      <c r="F2420" s="26"/>
      <c r="G2420" s="26"/>
    </row>
    <row r="2421" spans="6:7">
      <c r="F2421" s="26"/>
      <c r="G2421" s="26"/>
    </row>
    <row r="2422" spans="6:7">
      <c r="F2422" s="26"/>
      <c r="G2422" s="26"/>
    </row>
    <row r="2423" spans="6:7">
      <c r="F2423" s="26"/>
      <c r="G2423" s="26"/>
    </row>
    <row r="2424" spans="6:7">
      <c r="F2424" s="26"/>
      <c r="G2424" s="26"/>
    </row>
    <row r="2425" spans="6:7">
      <c r="F2425" s="26"/>
      <c r="G2425" s="26"/>
    </row>
    <row r="2426" spans="6:7">
      <c r="F2426" s="26"/>
      <c r="G2426" s="26"/>
    </row>
    <row r="2427" spans="6:7">
      <c r="F2427" s="26"/>
      <c r="G2427" s="26"/>
    </row>
    <row r="2428" spans="6:7">
      <c r="F2428" s="26"/>
      <c r="G2428" s="26"/>
    </row>
    <row r="2429" spans="6:7">
      <c r="F2429" s="26"/>
      <c r="G2429" s="26"/>
    </row>
    <row r="2430" spans="6:7">
      <c r="F2430" s="26"/>
      <c r="G2430" s="26"/>
    </row>
    <row r="2431" spans="6:7">
      <c r="F2431" s="26"/>
      <c r="G2431" s="26"/>
    </row>
    <row r="2432" spans="6:7">
      <c r="F2432" s="26"/>
      <c r="G2432" s="26"/>
    </row>
    <row r="2433" spans="6:7">
      <c r="F2433" s="26"/>
      <c r="G2433" s="26"/>
    </row>
    <row r="2434" spans="6:7">
      <c r="F2434" s="26"/>
      <c r="G2434" s="26"/>
    </row>
    <row r="2435" spans="6:7">
      <c r="F2435" s="26"/>
      <c r="G2435" s="26"/>
    </row>
    <row r="2436" spans="6:7">
      <c r="F2436" s="26"/>
      <c r="G2436" s="26"/>
    </row>
    <row r="2437" spans="6:7">
      <c r="F2437" s="26"/>
      <c r="G2437" s="26"/>
    </row>
    <row r="2438" spans="6:7">
      <c r="F2438" s="26"/>
      <c r="G2438" s="26"/>
    </row>
    <row r="2439" spans="6:7">
      <c r="F2439" s="26"/>
      <c r="G2439" s="26"/>
    </row>
    <row r="2440" spans="6:7">
      <c r="F2440" s="26"/>
      <c r="G2440" s="26"/>
    </row>
    <row r="2441" spans="6:7">
      <c r="F2441" s="26"/>
      <c r="G2441" s="26"/>
    </row>
    <row r="2442" spans="6:7">
      <c r="F2442" s="26"/>
      <c r="G2442" s="26"/>
    </row>
    <row r="2443" spans="6:7">
      <c r="F2443" s="26"/>
      <c r="G2443" s="26"/>
    </row>
    <row r="2444" spans="6:7">
      <c r="F2444" s="26"/>
      <c r="G2444" s="26"/>
    </row>
    <row r="2445" spans="6:7">
      <c r="F2445" s="26"/>
      <c r="G2445" s="26"/>
    </row>
    <row r="2446" spans="6:7">
      <c r="F2446" s="26"/>
      <c r="G2446" s="26"/>
    </row>
    <row r="2447" spans="6:7">
      <c r="F2447" s="26"/>
      <c r="G2447" s="26"/>
    </row>
    <row r="2448" spans="6:7">
      <c r="F2448" s="26"/>
      <c r="G2448" s="26"/>
    </row>
    <row r="2449" spans="6:7">
      <c r="F2449" s="26"/>
      <c r="G2449" s="26"/>
    </row>
    <row r="2450" spans="6:7">
      <c r="F2450" s="26"/>
      <c r="G2450" s="26"/>
    </row>
    <row r="2451" spans="6:7">
      <c r="F2451" s="26"/>
      <c r="G2451" s="26"/>
    </row>
    <row r="2452" spans="6:7">
      <c r="F2452" s="26"/>
      <c r="G2452" s="26"/>
    </row>
    <row r="2453" spans="6:7">
      <c r="F2453" s="26"/>
      <c r="G2453" s="26"/>
    </row>
    <row r="2454" spans="6:7">
      <c r="F2454" s="26"/>
      <c r="G2454" s="26"/>
    </row>
    <row r="2455" spans="6:7">
      <c r="F2455" s="26"/>
      <c r="G2455" s="26"/>
    </row>
    <row r="2456" spans="6:7">
      <c r="F2456" s="26"/>
      <c r="G2456" s="26"/>
    </row>
    <row r="2457" spans="6:7">
      <c r="F2457" s="26"/>
      <c r="G2457" s="26"/>
    </row>
    <row r="2458" spans="6:7">
      <c r="F2458" s="26"/>
      <c r="G2458" s="26"/>
    </row>
    <row r="2459" spans="6:7">
      <c r="F2459" s="26"/>
      <c r="G2459" s="26"/>
    </row>
    <row r="2460" spans="6:7">
      <c r="F2460" s="26"/>
      <c r="G2460" s="26"/>
    </row>
    <row r="2461" spans="6:7">
      <c r="F2461" s="26"/>
      <c r="G2461" s="26"/>
    </row>
    <row r="2462" spans="6:7">
      <c r="F2462" s="26"/>
      <c r="G2462" s="26"/>
    </row>
    <row r="2463" spans="6:7">
      <c r="F2463" s="26"/>
      <c r="G2463" s="26"/>
    </row>
    <row r="2464" spans="6:7">
      <c r="F2464" s="26"/>
      <c r="G2464" s="26"/>
    </row>
    <row r="2465" spans="6:7">
      <c r="F2465" s="26"/>
      <c r="G2465" s="26"/>
    </row>
    <row r="2466" spans="6:7">
      <c r="F2466" s="26"/>
      <c r="G2466" s="26"/>
    </row>
    <row r="2467" spans="6:7">
      <c r="F2467" s="26"/>
      <c r="G2467" s="26"/>
    </row>
    <row r="2468" spans="6:7">
      <c r="F2468" s="26"/>
      <c r="G2468" s="26"/>
    </row>
    <row r="2469" spans="6:7">
      <c r="F2469" s="26"/>
      <c r="G2469" s="26"/>
    </row>
    <row r="2470" spans="6:7">
      <c r="F2470" s="26"/>
      <c r="G2470" s="26"/>
    </row>
    <row r="2471" spans="6:7">
      <c r="F2471" s="26"/>
      <c r="G2471" s="26"/>
    </row>
    <row r="2472" spans="6:7">
      <c r="F2472" s="26"/>
      <c r="G2472" s="26"/>
    </row>
    <row r="2473" spans="6:7">
      <c r="F2473" s="26"/>
      <c r="G2473" s="26"/>
    </row>
    <row r="2474" spans="6:7">
      <c r="F2474" s="26"/>
      <c r="G2474" s="26"/>
    </row>
    <row r="2475" spans="6:7">
      <c r="F2475" s="26"/>
      <c r="G2475" s="26"/>
    </row>
    <row r="2476" spans="6:7">
      <c r="F2476" s="26"/>
      <c r="G2476" s="26"/>
    </row>
    <row r="2477" spans="6:7">
      <c r="F2477" s="26"/>
      <c r="G2477" s="26"/>
    </row>
    <row r="2478" spans="6:7">
      <c r="F2478" s="26"/>
      <c r="G2478" s="26"/>
    </row>
    <row r="2479" spans="6:7">
      <c r="F2479" s="26"/>
      <c r="G2479" s="26"/>
    </row>
    <row r="2480" spans="6:7">
      <c r="F2480" s="26"/>
      <c r="G2480" s="26"/>
    </row>
    <row r="2481" spans="6:7">
      <c r="F2481" s="26"/>
      <c r="G2481" s="26"/>
    </row>
    <row r="2482" spans="6:7">
      <c r="F2482" s="26"/>
      <c r="G2482" s="26"/>
    </row>
    <row r="2483" spans="6:7">
      <c r="F2483" s="26"/>
      <c r="G2483" s="26"/>
    </row>
    <row r="2484" spans="6:7">
      <c r="F2484" s="26"/>
      <c r="G2484" s="26"/>
    </row>
    <row r="2485" spans="6:7">
      <c r="F2485" s="26"/>
      <c r="G2485" s="26"/>
    </row>
    <row r="2486" spans="6:7">
      <c r="F2486" s="26"/>
      <c r="G2486" s="26"/>
    </row>
    <row r="2487" spans="6:7">
      <c r="F2487" s="26"/>
      <c r="G2487" s="26"/>
    </row>
    <row r="2488" spans="6:7">
      <c r="F2488" s="26"/>
      <c r="G2488" s="26"/>
    </row>
    <row r="2489" spans="6:7">
      <c r="F2489" s="26"/>
      <c r="G2489" s="26"/>
    </row>
    <row r="2490" spans="6:7">
      <c r="F2490" s="26"/>
      <c r="G2490" s="26"/>
    </row>
    <row r="2491" spans="6:7">
      <c r="F2491" s="26"/>
      <c r="G2491" s="26"/>
    </row>
    <row r="2492" spans="6:7">
      <c r="F2492" s="26"/>
      <c r="G2492" s="26"/>
    </row>
    <row r="2493" spans="6:7">
      <c r="F2493" s="26"/>
      <c r="G2493" s="26"/>
    </row>
    <row r="2494" spans="6:7">
      <c r="F2494" s="26"/>
      <c r="G2494" s="26"/>
    </row>
    <row r="2495" spans="6:7">
      <c r="F2495" s="26"/>
      <c r="G2495" s="26"/>
    </row>
    <row r="2496" spans="6:7">
      <c r="F2496" s="26"/>
      <c r="G2496" s="26"/>
    </row>
    <row r="2497" spans="6:7">
      <c r="F2497" s="26"/>
      <c r="G2497" s="26"/>
    </row>
    <row r="2498" spans="6:7">
      <c r="F2498" s="26"/>
      <c r="G2498" s="26"/>
    </row>
    <row r="2499" spans="6:7">
      <c r="F2499" s="26"/>
      <c r="G2499" s="26"/>
    </row>
    <row r="2500" spans="6:7">
      <c r="F2500" s="26"/>
      <c r="G2500" s="26"/>
    </row>
    <row r="2501" spans="6:7">
      <c r="F2501" s="26"/>
      <c r="G2501" s="26"/>
    </row>
    <row r="2502" spans="6:7">
      <c r="F2502" s="26"/>
      <c r="G2502" s="26"/>
    </row>
    <row r="2503" spans="6:7">
      <c r="F2503" s="26"/>
      <c r="G2503" s="26"/>
    </row>
    <row r="2504" spans="6:7">
      <c r="F2504" s="26"/>
      <c r="G2504" s="26"/>
    </row>
    <row r="2505" spans="6:7">
      <c r="F2505" s="26"/>
      <c r="G2505" s="26"/>
    </row>
    <row r="2506" spans="6:7">
      <c r="F2506" s="26"/>
      <c r="G2506" s="26"/>
    </row>
    <row r="2507" spans="6:7">
      <c r="F2507" s="26"/>
      <c r="G2507" s="26"/>
    </row>
    <row r="2508" spans="6:7">
      <c r="F2508" s="26"/>
      <c r="G2508" s="26"/>
    </row>
    <row r="2509" spans="6:7">
      <c r="F2509" s="26"/>
      <c r="G2509" s="26"/>
    </row>
    <row r="2510" spans="6:7">
      <c r="F2510" s="26"/>
      <c r="G2510" s="26"/>
    </row>
    <row r="2511" spans="6:7">
      <c r="F2511" s="26"/>
      <c r="G2511" s="26"/>
    </row>
    <row r="2512" spans="6:7">
      <c r="F2512" s="26"/>
      <c r="G2512" s="26"/>
    </row>
    <row r="2513" spans="6:7">
      <c r="F2513" s="26"/>
      <c r="G2513" s="26"/>
    </row>
    <row r="2514" spans="6:7">
      <c r="F2514" s="26"/>
      <c r="G2514" s="26"/>
    </row>
    <row r="2515" spans="6:7">
      <c r="F2515" s="26"/>
      <c r="G2515" s="26"/>
    </row>
    <row r="2516" spans="6:7">
      <c r="F2516" s="26"/>
      <c r="G2516" s="26"/>
    </row>
    <row r="2517" spans="6:7">
      <c r="F2517" s="26"/>
      <c r="G2517" s="26"/>
    </row>
    <row r="2518" spans="6:7">
      <c r="F2518" s="26"/>
      <c r="G2518" s="26"/>
    </row>
    <row r="2519" spans="6:7">
      <c r="F2519" s="26"/>
      <c r="G2519" s="26"/>
    </row>
    <row r="2520" spans="6:7">
      <c r="F2520" s="26"/>
      <c r="G2520" s="26"/>
    </row>
    <row r="2521" spans="6:7">
      <c r="F2521" s="26"/>
      <c r="G2521" s="26"/>
    </row>
    <row r="2522" spans="6:7">
      <c r="F2522" s="26"/>
      <c r="G2522" s="26"/>
    </row>
    <row r="2523" spans="6:7">
      <c r="F2523" s="26"/>
      <c r="G2523" s="26"/>
    </row>
    <row r="2524" spans="6:7">
      <c r="F2524" s="26"/>
      <c r="G2524" s="26"/>
    </row>
    <row r="2525" spans="6:7">
      <c r="F2525" s="26"/>
      <c r="G2525" s="26"/>
    </row>
    <row r="2526" spans="6:7">
      <c r="F2526" s="26"/>
      <c r="G2526" s="26"/>
    </row>
    <row r="2527" spans="6:7">
      <c r="F2527" s="26"/>
      <c r="G2527" s="26"/>
    </row>
    <row r="2528" spans="6:7">
      <c r="F2528" s="26"/>
      <c r="G2528" s="26"/>
    </row>
    <row r="2529" spans="6:7">
      <c r="F2529" s="26"/>
      <c r="G2529" s="26"/>
    </row>
    <row r="2530" spans="6:7">
      <c r="F2530" s="26"/>
      <c r="G2530" s="26"/>
    </row>
    <row r="2531" spans="6:7">
      <c r="F2531" s="26"/>
      <c r="G2531" s="26"/>
    </row>
    <row r="2532" spans="6:7">
      <c r="F2532" s="26"/>
      <c r="G2532" s="26"/>
    </row>
    <row r="2533" spans="6:7">
      <c r="F2533" s="26"/>
      <c r="G2533" s="26"/>
    </row>
    <row r="2534" spans="6:7">
      <c r="F2534" s="26"/>
      <c r="G2534" s="26"/>
    </row>
    <row r="2535" spans="6:7">
      <c r="F2535" s="26"/>
      <c r="G2535" s="26"/>
    </row>
    <row r="2536" spans="6:7">
      <c r="F2536" s="26"/>
      <c r="G2536" s="26"/>
    </row>
    <row r="2537" spans="6:7">
      <c r="F2537" s="26"/>
      <c r="G2537" s="26"/>
    </row>
    <row r="2538" spans="6:7">
      <c r="F2538" s="26"/>
      <c r="G2538" s="26"/>
    </row>
    <row r="2539" spans="6:7">
      <c r="F2539" s="26"/>
      <c r="G2539" s="26"/>
    </row>
    <row r="2540" spans="6:7">
      <c r="F2540" s="26"/>
      <c r="G2540" s="26"/>
    </row>
    <row r="2541" spans="6:7">
      <c r="F2541" s="26"/>
      <c r="G2541" s="26"/>
    </row>
    <row r="2542" spans="6:7">
      <c r="F2542" s="26"/>
      <c r="G2542" s="26"/>
    </row>
    <row r="2543" spans="6:7">
      <c r="F2543" s="26"/>
      <c r="G2543" s="26"/>
    </row>
    <row r="2544" spans="6:7">
      <c r="F2544" s="26"/>
      <c r="G2544" s="26"/>
    </row>
    <row r="2545" spans="6:7">
      <c r="F2545" s="26"/>
      <c r="G2545" s="26"/>
    </row>
    <row r="2546" spans="6:7">
      <c r="F2546" s="26"/>
      <c r="G2546" s="26"/>
    </row>
    <row r="2547" spans="6:7">
      <c r="F2547" s="26"/>
      <c r="G2547" s="26"/>
    </row>
    <row r="2548" spans="6:7">
      <c r="F2548" s="26"/>
      <c r="G2548" s="26"/>
    </row>
    <row r="2549" spans="6:7">
      <c r="F2549" s="26"/>
      <c r="G2549" s="26"/>
    </row>
    <row r="2550" spans="6:7">
      <c r="F2550" s="26"/>
      <c r="G2550" s="26"/>
    </row>
    <row r="2551" spans="6:7">
      <c r="F2551" s="26"/>
      <c r="G2551" s="26"/>
    </row>
    <row r="2552" spans="6:7">
      <c r="F2552" s="26"/>
      <c r="G2552" s="26"/>
    </row>
    <row r="2553" spans="6:7">
      <c r="F2553" s="26"/>
      <c r="G2553" s="26"/>
    </row>
    <row r="2554" spans="6:7">
      <c r="F2554" s="26"/>
      <c r="G2554" s="26"/>
    </row>
    <row r="2555" spans="6:7">
      <c r="F2555" s="26"/>
      <c r="G2555" s="26"/>
    </row>
    <row r="2556" spans="6:7">
      <c r="F2556" s="26"/>
      <c r="G2556" s="26"/>
    </row>
    <row r="2557" spans="6:7">
      <c r="F2557" s="26"/>
      <c r="G2557" s="26"/>
    </row>
    <row r="2558" spans="6:7">
      <c r="F2558" s="26"/>
      <c r="G2558" s="26"/>
    </row>
    <row r="2559" spans="6:7">
      <c r="F2559" s="26"/>
      <c r="G2559" s="26"/>
    </row>
    <row r="2560" spans="6:7">
      <c r="F2560" s="26"/>
      <c r="G2560" s="26"/>
    </row>
    <row r="2561" spans="6:7">
      <c r="F2561" s="26"/>
      <c r="G2561" s="26"/>
    </row>
    <row r="2562" spans="6:7">
      <c r="F2562" s="26"/>
      <c r="G2562" s="26"/>
    </row>
    <row r="2563" spans="6:7">
      <c r="F2563" s="26"/>
      <c r="G2563" s="26"/>
    </row>
    <row r="2564" spans="6:7">
      <c r="F2564" s="26"/>
      <c r="G2564" s="26"/>
    </row>
    <row r="2565" spans="6:7">
      <c r="F2565" s="26"/>
      <c r="G2565" s="26"/>
    </row>
    <row r="2566" spans="6:7">
      <c r="F2566" s="26"/>
      <c r="G2566" s="26"/>
    </row>
    <row r="2567" spans="6:7">
      <c r="F2567" s="26"/>
      <c r="G2567" s="26"/>
    </row>
    <row r="2568" spans="6:7">
      <c r="F2568" s="26"/>
      <c r="G2568" s="26"/>
    </row>
    <row r="2569" spans="6:7">
      <c r="F2569" s="26"/>
      <c r="G2569" s="26"/>
    </row>
    <row r="2570" spans="6:7">
      <c r="F2570" s="26"/>
      <c r="G2570" s="26"/>
    </row>
    <row r="2571" spans="6:7">
      <c r="F2571" s="26"/>
      <c r="G2571" s="26"/>
    </row>
    <row r="2572" spans="6:7">
      <c r="F2572" s="26"/>
      <c r="G2572" s="26"/>
    </row>
    <row r="2573" spans="6:7">
      <c r="F2573" s="26"/>
      <c r="G2573" s="26"/>
    </row>
    <row r="2574" spans="6:7">
      <c r="F2574" s="26"/>
      <c r="G2574" s="26"/>
    </row>
    <row r="2575" spans="6:7">
      <c r="F2575" s="26"/>
      <c r="G2575" s="26"/>
    </row>
    <row r="2576" spans="6:7">
      <c r="F2576" s="26"/>
      <c r="G2576" s="26"/>
    </row>
    <row r="2577" spans="6:7">
      <c r="F2577" s="26"/>
      <c r="G2577" s="26"/>
    </row>
    <row r="2578" spans="6:7">
      <c r="F2578" s="26"/>
      <c r="G2578" s="26"/>
    </row>
    <row r="2579" spans="6:7">
      <c r="F2579" s="26"/>
      <c r="G2579" s="26"/>
    </row>
    <row r="2580" spans="6:7">
      <c r="F2580" s="26"/>
      <c r="G2580" s="26"/>
    </row>
    <row r="2581" spans="6:7">
      <c r="F2581" s="26"/>
      <c r="G2581" s="26"/>
    </row>
    <row r="2582" spans="6:7">
      <c r="F2582" s="26"/>
      <c r="G2582" s="26"/>
    </row>
    <row r="2583" spans="6:7">
      <c r="F2583" s="26"/>
      <c r="G2583" s="26"/>
    </row>
    <row r="2584" spans="6:7">
      <c r="F2584" s="26"/>
      <c r="G2584" s="26"/>
    </row>
    <row r="2585" spans="6:7">
      <c r="F2585" s="26"/>
      <c r="G2585" s="26"/>
    </row>
    <row r="2586" spans="6:7">
      <c r="F2586" s="26"/>
      <c r="G2586" s="26"/>
    </row>
    <row r="2587" spans="6:7">
      <c r="F2587" s="26"/>
      <c r="G2587" s="26"/>
    </row>
    <row r="2588" spans="6:7">
      <c r="F2588" s="26"/>
      <c r="G2588" s="26"/>
    </row>
    <row r="2589" spans="6:7">
      <c r="F2589" s="26"/>
      <c r="G2589" s="26"/>
    </row>
    <row r="2590" spans="6:7">
      <c r="F2590" s="26"/>
      <c r="G2590" s="26"/>
    </row>
    <row r="2591" spans="6:7">
      <c r="F2591" s="26"/>
      <c r="G2591" s="26"/>
    </row>
    <row r="2592" spans="6:7">
      <c r="F2592" s="26"/>
      <c r="G2592" s="26"/>
    </row>
    <row r="2593" spans="6:7">
      <c r="F2593" s="26"/>
      <c r="G2593" s="26"/>
    </row>
    <row r="2594" spans="6:7">
      <c r="F2594" s="26"/>
      <c r="G2594" s="26"/>
    </row>
    <row r="2595" spans="6:7">
      <c r="F2595" s="26"/>
      <c r="G2595" s="26"/>
    </row>
    <row r="2596" spans="6:7">
      <c r="F2596" s="26"/>
      <c r="G2596" s="26"/>
    </row>
    <row r="2597" spans="6:7">
      <c r="F2597" s="26"/>
      <c r="G2597" s="26"/>
    </row>
    <row r="2598" spans="6:7">
      <c r="F2598" s="26"/>
      <c r="G2598" s="26"/>
    </row>
    <row r="2599" spans="6:7">
      <c r="F2599" s="26"/>
      <c r="G2599" s="26"/>
    </row>
    <row r="2600" spans="6:7">
      <c r="F2600" s="26"/>
      <c r="G2600" s="26"/>
    </row>
    <row r="2601" spans="6:7">
      <c r="F2601" s="26"/>
      <c r="G2601" s="26"/>
    </row>
    <row r="2602" spans="6:7">
      <c r="F2602" s="26"/>
      <c r="G2602" s="26"/>
    </row>
    <row r="2603" spans="6:7">
      <c r="F2603" s="26"/>
      <c r="G2603" s="26"/>
    </row>
    <row r="2604" spans="6:7">
      <c r="F2604" s="26"/>
      <c r="G2604" s="26"/>
    </row>
    <row r="2605" spans="6:7">
      <c r="F2605" s="26"/>
      <c r="G2605" s="26"/>
    </row>
    <row r="2606" spans="6:7">
      <c r="F2606" s="26"/>
      <c r="G2606" s="26"/>
    </row>
    <row r="2607" spans="6:7">
      <c r="F2607" s="26"/>
      <c r="G2607" s="26"/>
    </row>
    <row r="2608" spans="6:7">
      <c r="F2608" s="26"/>
      <c r="G2608" s="26"/>
    </row>
    <row r="2609" spans="6:7">
      <c r="F2609" s="26"/>
      <c r="G2609" s="26"/>
    </row>
    <row r="2610" spans="6:7">
      <c r="F2610" s="26"/>
      <c r="G2610" s="26"/>
    </row>
    <row r="2611" spans="6:7">
      <c r="F2611" s="26"/>
      <c r="G2611" s="26"/>
    </row>
    <row r="2612" spans="6:7">
      <c r="F2612" s="26"/>
      <c r="G2612" s="26"/>
    </row>
    <row r="2613" spans="6:7">
      <c r="F2613" s="26"/>
      <c r="G2613" s="26"/>
    </row>
    <row r="2614" spans="6:7">
      <c r="F2614" s="26"/>
      <c r="G2614" s="26"/>
    </row>
    <row r="2615" spans="6:7">
      <c r="F2615" s="26"/>
      <c r="G2615" s="26"/>
    </row>
    <row r="2616" spans="6:7">
      <c r="F2616" s="26"/>
      <c r="G2616" s="26"/>
    </row>
    <row r="2617" spans="6:7">
      <c r="F2617" s="26"/>
      <c r="G2617" s="26"/>
    </row>
    <row r="2618" spans="6:7">
      <c r="F2618" s="26"/>
      <c r="G2618" s="26"/>
    </row>
    <row r="2619" spans="6:7">
      <c r="F2619" s="26"/>
      <c r="G2619" s="26"/>
    </row>
    <row r="2620" spans="6:7">
      <c r="F2620" s="26"/>
      <c r="G2620" s="26"/>
    </row>
    <row r="2621" spans="6:7">
      <c r="F2621" s="26"/>
      <c r="G2621" s="26"/>
    </row>
    <row r="2622" spans="6:7">
      <c r="F2622" s="26"/>
      <c r="G2622" s="26"/>
    </row>
    <row r="2623" spans="6:7">
      <c r="F2623" s="26"/>
      <c r="G2623" s="26"/>
    </row>
    <row r="2624" spans="6:7">
      <c r="F2624" s="26"/>
      <c r="G2624" s="26"/>
    </row>
    <row r="2625" spans="6:7">
      <c r="F2625" s="26"/>
      <c r="G2625" s="26"/>
    </row>
    <row r="2626" spans="6:7">
      <c r="F2626" s="26"/>
      <c r="G2626" s="26"/>
    </row>
    <row r="2627" spans="6:7">
      <c r="F2627" s="26"/>
      <c r="G2627" s="26"/>
    </row>
    <row r="2628" spans="6:7">
      <c r="F2628" s="26"/>
      <c r="G2628" s="26"/>
    </row>
    <row r="2629" spans="6:7">
      <c r="F2629" s="26"/>
      <c r="G2629" s="26"/>
    </row>
    <row r="2630" spans="6:7">
      <c r="F2630" s="26"/>
      <c r="G2630" s="26"/>
    </row>
    <row r="2631" spans="6:7">
      <c r="F2631" s="26"/>
      <c r="G2631" s="26"/>
    </row>
    <row r="2632" spans="6:7">
      <c r="F2632" s="26"/>
      <c r="G2632" s="26"/>
    </row>
    <row r="2633" spans="6:7">
      <c r="F2633" s="26"/>
      <c r="G2633" s="26"/>
    </row>
    <row r="2634" spans="6:7">
      <c r="F2634" s="26"/>
      <c r="G2634" s="26"/>
    </row>
    <row r="2635" spans="6:7">
      <c r="F2635" s="26"/>
      <c r="G2635" s="26"/>
    </row>
    <row r="2636" spans="6:7">
      <c r="F2636" s="26"/>
      <c r="G2636" s="26"/>
    </row>
    <row r="2637" spans="6:7">
      <c r="F2637" s="26"/>
      <c r="G2637" s="26"/>
    </row>
    <row r="2638" spans="6:7">
      <c r="F2638" s="26"/>
      <c r="G2638" s="26"/>
    </row>
    <row r="2639" spans="6:7">
      <c r="F2639" s="26"/>
      <c r="G2639" s="26"/>
    </row>
    <row r="2640" spans="6:7">
      <c r="F2640" s="26"/>
      <c r="G2640" s="26"/>
    </row>
    <row r="2641" spans="6:7">
      <c r="F2641" s="26"/>
      <c r="G2641" s="26"/>
    </row>
    <row r="2642" spans="6:7">
      <c r="F2642" s="26"/>
      <c r="G2642" s="26"/>
    </row>
    <row r="2643" spans="6:7">
      <c r="F2643" s="26"/>
      <c r="G2643" s="26"/>
    </row>
    <row r="2644" spans="6:7">
      <c r="F2644" s="26"/>
      <c r="G2644" s="26"/>
    </row>
    <row r="2645" spans="6:7">
      <c r="F2645" s="26"/>
      <c r="G2645" s="26"/>
    </row>
    <row r="2646" spans="6:7">
      <c r="F2646" s="26"/>
      <c r="G2646" s="26"/>
    </row>
    <row r="2647" spans="6:7">
      <c r="F2647" s="26"/>
      <c r="G2647" s="26"/>
    </row>
    <row r="2648" spans="6:7">
      <c r="F2648" s="26"/>
      <c r="G2648" s="26"/>
    </row>
    <row r="2649" spans="6:7">
      <c r="F2649" s="26"/>
      <c r="G2649" s="26"/>
    </row>
    <row r="2650" spans="6:7">
      <c r="F2650" s="26"/>
      <c r="G2650" s="26"/>
    </row>
    <row r="2651" spans="6:7">
      <c r="F2651" s="26"/>
      <c r="G2651" s="26"/>
    </row>
    <row r="2652" spans="6:7">
      <c r="F2652" s="26"/>
      <c r="G2652" s="26"/>
    </row>
    <row r="2653" spans="6:7">
      <c r="F2653" s="26"/>
      <c r="G2653" s="26"/>
    </row>
    <row r="2654" spans="6:7">
      <c r="F2654" s="26"/>
      <c r="G2654" s="26"/>
    </row>
    <row r="2655" spans="6:7">
      <c r="F2655" s="26"/>
      <c r="G2655" s="26"/>
    </row>
    <row r="2656" spans="6:7">
      <c r="F2656" s="26"/>
      <c r="G2656" s="26"/>
    </row>
    <row r="2657" spans="6:7">
      <c r="F2657" s="26"/>
      <c r="G2657" s="26"/>
    </row>
    <row r="2658" spans="6:7">
      <c r="F2658" s="26"/>
      <c r="G2658" s="26"/>
    </row>
    <row r="2659" spans="6:7">
      <c r="F2659" s="26"/>
      <c r="G2659" s="26"/>
    </row>
    <row r="2660" spans="6:7">
      <c r="F2660" s="26"/>
      <c r="G2660" s="26"/>
    </row>
    <row r="2661" spans="6:7">
      <c r="F2661" s="26"/>
      <c r="G2661" s="26"/>
    </row>
    <row r="2662" spans="6:7">
      <c r="F2662" s="26"/>
      <c r="G2662" s="26"/>
    </row>
    <row r="2663" spans="6:7">
      <c r="F2663" s="26"/>
      <c r="G2663" s="26"/>
    </row>
    <row r="2664" spans="6:7">
      <c r="F2664" s="26"/>
      <c r="G2664" s="26"/>
    </row>
    <row r="2665" spans="6:7">
      <c r="F2665" s="26"/>
      <c r="G2665" s="26"/>
    </row>
    <row r="2666" spans="6:7">
      <c r="F2666" s="26"/>
      <c r="G2666" s="26"/>
    </row>
    <row r="2667" spans="6:7">
      <c r="F2667" s="26"/>
      <c r="G2667" s="26"/>
    </row>
    <row r="2668" spans="6:7">
      <c r="F2668" s="26"/>
      <c r="G2668" s="26"/>
    </row>
    <row r="2669" spans="6:7">
      <c r="F2669" s="26"/>
      <c r="G2669" s="26"/>
    </row>
    <row r="2670" spans="6:7">
      <c r="F2670" s="26"/>
      <c r="G2670" s="26"/>
    </row>
    <row r="2671" spans="6:7">
      <c r="F2671" s="26"/>
      <c r="G2671" s="26"/>
    </row>
    <row r="2672" spans="6:7">
      <c r="F2672" s="26"/>
      <c r="G2672" s="26"/>
    </row>
    <row r="2673" spans="6:7">
      <c r="F2673" s="26"/>
      <c r="G2673" s="26"/>
    </row>
    <row r="2674" spans="6:7">
      <c r="F2674" s="26"/>
      <c r="G2674" s="26"/>
    </row>
    <row r="2675" spans="6:7">
      <c r="F2675" s="26"/>
      <c r="G2675" s="26"/>
    </row>
    <row r="2676" spans="6:7">
      <c r="F2676" s="26"/>
      <c r="G2676" s="26"/>
    </row>
    <row r="2677" spans="6:7">
      <c r="F2677" s="26"/>
      <c r="G2677" s="26"/>
    </row>
    <row r="2678" spans="6:7">
      <c r="F2678" s="26"/>
      <c r="G2678" s="26"/>
    </row>
    <row r="2679" spans="6:7">
      <c r="F2679" s="26"/>
      <c r="G2679" s="26"/>
    </row>
    <row r="2680" spans="6:7">
      <c r="F2680" s="26"/>
      <c r="G2680" s="26"/>
    </row>
    <row r="2681" spans="6:7">
      <c r="F2681" s="26"/>
      <c r="G2681" s="26"/>
    </row>
    <row r="2682" spans="6:7">
      <c r="F2682" s="26"/>
      <c r="G2682" s="26"/>
    </row>
    <row r="2683" spans="6:7">
      <c r="F2683" s="26"/>
      <c r="G2683" s="26"/>
    </row>
    <row r="2684" spans="6:7">
      <c r="F2684" s="26"/>
      <c r="G2684" s="26"/>
    </row>
    <row r="2685" spans="6:7">
      <c r="F2685" s="26"/>
      <c r="G2685" s="26"/>
    </row>
    <row r="2686" spans="6:7">
      <c r="F2686" s="26"/>
      <c r="G2686" s="26"/>
    </row>
    <row r="2687" spans="6:7">
      <c r="F2687" s="26"/>
      <c r="G2687" s="26"/>
    </row>
    <row r="2688" spans="6:7">
      <c r="F2688" s="26"/>
      <c r="G2688" s="26"/>
    </row>
    <row r="2689" spans="6:7">
      <c r="F2689" s="26"/>
      <c r="G2689" s="26"/>
    </row>
    <row r="2690" spans="6:7">
      <c r="F2690" s="26"/>
      <c r="G2690" s="26"/>
    </row>
    <row r="2691" spans="6:7">
      <c r="F2691" s="26"/>
      <c r="G2691" s="26"/>
    </row>
    <row r="2692" spans="6:7">
      <c r="F2692" s="26"/>
      <c r="G2692" s="26"/>
    </row>
    <row r="2693" spans="6:7">
      <c r="F2693" s="26"/>
      <c r="G2693" s="26"/>
    </row>
    <row r="2694" spans="6:7">
      <c r="F2694" s="26"/>
      <c r="G2694" s="26"/>
    </row>
    <row r="2695" spans="6:7">
      <c r="F2695" s="26"/>
      <c r="G2695" s="26"/>
    </row>
    <row r="2696" spans="6:7">
      <c r="F2696" s="26"/>
      <c r="G2696" s="26"/>
    </row>
    <row r="2697" spans="6:7">
      <c r="F2697" s="26"/>
      <c r="G2697" s="26"/>
    </row>
    <row r="2698" spans="6:7">
      <c r="F2698" s="26"/>
      <c r="G2698" s="26"/>
    </row>
    <row r="2699" spans="6:7">
      <c r="F2699" s="26"/>
      <c r="G2699" s="26"/>
    </row>
    <row r="2700" spans="6:7">
      <c r="F2700" s="26"/>
      <c r="G2700" s="26"/>
    </row>
    <row r="2701" spans="6:7">
      <c r="F2701" s="26"/>
      <c r="G2701" s="26"/>
    </row>
    <row r="2702" spans="6:7">
      <c r="F2702" s="26"/>
      <c r="G2702" s="26"/>
    </row>
    <row r="2703" spans="6:7">
      <c r="F2703" s="26"/>
      <c r="G2703" s="26"/>
    </row>
    <row r="2704" spans="6:7">
      <c r="F2704" s="26"/>
      <c r="G2704" s="26"/>
    </row>
    <row r="2705" spans="6:7">
      <c r="F2705" s="26"/>
      <c r="G2705" s="26"/>
    </row>
    <row r="2706" spans="6:7">
      <c r="F2706" s="26"/>
      <c r="G2706" s="26"/>
    </row>
    <row r="2707" spans="6:7">
      <c r="F2707" s="26"/>
      <c r="G2707" s="26"/>
    </row>
    <row r="2708" spans="6:7">
      <c r="F2708" s="26"/>
      <c r="G2708" s="26"/>
    </row>
    <row r="2709" spans="6:7">
      <c r="F2709" s="26"/>
      <c r="G2709" s="26"/>
    </row>
    <row r="2710" spans="6:7">
      <c r="F2710" s="26"/>
      <c r="G2710" s="26"/>
    </row>
    <row r="2711" spans="6:7">
      <c r="F2711" s="26"/>
      <c r="G2711" s="26"/>
    </row>
    <row r="2712" spans="6:7">
      <c r="F2712" s="26"/>
      <c r="G2712" s="26"/>
    </row>
    <row r="2713" spans="6:7">
      <c r="F2713" s="26"/>
      <c r="G2713" s="26"/>
    </row>
    <row r="2714" spans="6:7">
      <c r="F2714" s="26"/>
      <c r="G2714" s="26"/>
    </row>
    <row r="2715" spans="6:7">
      <c r="F2715" s="26"/>
      <c r="G2715" s="26"/>
    </row>
    <row r="2716" spans="6:7">
      <c r="F2716" s="26"/>
      <c r="G2716" s="26"/>
    </row>
    <row r="2717" spans="6:7">
      <c r="F2717" s="26"/>
      <c r="G2717" s="26"/>
    </row>
    <row r="2718" spans="6:7">
      <c r="F2718" s="26"/>
      <c r="G2718" s="26"/>
    </row>
    <row r="2719" spans="6:7">
      <c r="F2719" s="26"/>
      <c r="G2719" s="26"/>
    </row>
    <row r="2720" spans="6:7">
      <c r="F2720" s="26"/>
      <c r="G2720" s="26"/>
    </row>
    <row r="2721" spans="6:7">
      <c r="F2721" s="26"/>
      <c r="G2721" s="26"/>
    </row>
    <row r="2722" spans="6:7">
      <c r="F2722" s="26"/>
      <c r="G2722" s="26"/>
    </row>
    <row r="2723" spans="6:7">
      <c r="F2723" s="26"/>
      <c r="G2723" s="26"/>
    </row>
    <row r="2724" spans="6:7">
      <c r="F2724" s="26"/>
      <c r="G2724" s="26"/>
    </row>
    <row r="2725" spans="6:7">
      <c r="F2725" s="26"/>
      <c r="G2725" s="26"/>
    </row>
    <row r="2726" spans="6:7">
      <c r="F2726" s="26"/>
      <c r="G2726" s="26"/>
    </row>
    <row r="2727" spans="6:7">
      <c r="F2727" s="26"/>
      <c r="G2727" s="26"/>
    </row>
    <row r="2728" spans="6:7">
      <c r="F2728" s="26"/>
      <c r="G2728" s="26"/>
    </row>
    <row r="2729" spans="6:7">
      <c r="F2729" s="26"/>
      <c r="G2729" s="26"/>
    </row>
    <row r="2730" spans="6:7">
      <c r="F2730" s="26"/>
      <c r="G2730" s="26"/>
    </row>
    <row r="2731" spans="6:7">
      <c r="F2731" s="26"/>
      <c r="G2731" s="26"/>
    </row>
    <row r="2732" spans="6:7">
      <c r="F2732" s="26"/>
      <c r="G2732" s="26"/>
    </row>
    <row r="2733" spans="6:7">
      <c r="F2733" s="26"/>
      <c r="G2733" s="26"/>
    </row>
    <row r="2734" spans="6:7">
      <c r="F2734" s="26"/>
      <c r="G2734" s="26"/>
    </row>
    <row r="2735" spans="6:7">
      <c r="F2735" s="26"/>
      <c r="G2735" s="26"/>
    </row>
    <row r="2736" spans="6:7">
      <c r="F2736" s="26"/>
      <c r="G2736" s="26"/>
    </row>
    <row r="2737" spans="6:7">
      <c r="F2737" s="26"/>
      <c r="G2737" s="26"/>
    </row>
    <row r="2738" spans="6:7">
      <c r="F2738" s="26"/>
      <c r="G2738" s="26"/>
    </row>
    <row r="2739" spans="6:7">
      <c r="F2739" s="26"/>
      <c r="G2739" s="26"/>
    </row>
    <row r="2740" spans="6:7">
      <c r="F2740" s="26"/>
      <c r="G2740" s="26"/>
    </row>
    <row r="2741" spans="6:7">
      <c r="F2741" s="26"/>
      <c r="G2741" s="26"/>
    </row>
    <row r="2742" spans="6:7">
      <c r="F2742" s="26"/>
      <c r="G2742" s="26"/>
    </row>
    <row r="2743" spans="6:7">
      <c r="F2743" s="26"/>
      <c r="G2743" s="26"/>
    </row>
    <row r="2744" spans="6:7">
      <c r="F2744" s="26"/>
      <c r="G2744" s="26"/>
    </row>
    <row r="2745" spans="6:7">
      <c r="F2745" s="26"/>
      <c r="G2745" s="26"/>
    </row>
    <row r="2746" spans="6:7">
      <c r="F2746" s="26"/>
      <c r="G2746" s="26"/>
    </row>
    <row r="2747" spans="6:7">
      <c r="F2747" s="26"/>
      <c r="G2747" s="26"/>
    </row>
    <row r="2748" spans="6:7">
      <c r="F2748" s="26"/>
      <c r="G2748" s="26"/>
    </row>
    <row r="2749" spans="6:7">
      <c r="F2749" s="26"/>
      <c r="G2749" s="26"/>
    </row>
    <row r="2750" spans="6:7">
      <c r="F2750" s="26"/>
      <c r="G2750" s="26"/>
    </row>
    <row r="2751" spans="6:7">
      <c r="F2751" s="26"/>
      <c r="G2751" s="26"/>
    </row>
    <row r="2752" spans="6:7">
      <c r="F2752" s="26"/>
      <c r="G2752" s="26"/>
    </row>
    <row r="2753" spans="6:7">
      <c r="F2753" s="26"/>
      <c r="G2753" s="26"/>
    </row>
    <row r="2754" spans="6:7">
      <c r="F2754" s="26"/>
      <c r="G2754" s="26"/>
    </row>
    <row r="2755" spans="6:7">
      <c r="F2755" s="26"/>
      <c r="G2755" s="26"/>
    </row>
    <row r="2756" spans="6:7">
      <c r="F2756" s="26"/>
      <c r="G2756" s="26"/>
    </row>
    <row r="2757" spans="6:7">
      <c r="F2757" s="26"/>
      <c r="G2757" s="26"/>
    </row>
    <row r="2758" spans="6:7">
      <c r="F2758" s="26"/>
      <c r="G2758" s="26"/>
    </row>
    <row r="2759" spans="6:7">
      <c r="F2759" s="26"/>
      <c r="G2759" s="26"/>
    </row>
    <row r="2760" spans="6:7">
      <c r="F2760" s="26"/>
      <c r="G2760" s="26"/>
    </row>
    <row r="2761" spans="6:7">
      <c r="F2761" s="26"/>
      <c r="G2761" s="26"/>
    </row>
    <row r="2762" spans="6:7">
      <c r="F2762" s="26"/>
      <c r="G2762" s="26"/>
    </row>
    <row r="2763" spans="6:7">
      <c r="F2763" s="26"/>
      <c r="G2763" s="26"/>
    </row>
    <row r="2764" spans="6:7">
      <c r="F2764" s="26"/>
      <c r="G2764" s="26"/>
    </row>
    <row r="2765" spans="6:7">
      <c r="F2765" s="26"/>
      <c r="G2765" s="26"/>
    </row>
    <row r="2766" spans="6:7">
      <c r="F2766" s="26"/>
      <c r="G2766" s="26"/>
    </row>
    <row r="2767" spans="6:7">
      <c r="F2767" s="26"/>
      <c r="G2767" s="26"/>
    </row>
    <row r="2768" spans="6:7">
      <c r="F2768" s="26"/>
      <c r="G2768" s="26"/>
    </row>
    <row r="2769" spans="6:7">
      <c r="F2769" s="26"/>
      <c r="G2769" s="26"/>
    </row>
    <row r="2770" spans="6:7">
      <c r="F2770" s="26"/>
      <c r="G2770" s="26"/>
    </row>
    <row r="2771" spans="6:7">
      <c r="F2771" s="26"/>
      <c r="G2771" s="26"/>
    </row>
    <row r="2772" spans="6:7">
      <c r="F2772" s="26"/>
      <c r="G2772" s="26"/>
    </row>
    <row r="2773" spans="6:7">
      <c r="F2773" s="26"/>
      <c r="G2773" s="26"/>
    </row>
    <row r="2774" spans="6:7">
      <c r="F2774" s="26"/>
      <c r="G2774" s="26"/>
    </row>
    <row r="2775" spans="6:7">
      <c r="F2775" s="26"/>
      <c r="G2775" s="26"/>
    </row>
    <row r="2776" spans="6:7">
      <c r="F2776" s="26"/>
      <c r="G2776" s="26"/>
    </row>
    <row r="2777" spans="6:7">
      <c r="F2777" s="26"/>
      <c r="G2777" s="26"/>
    </row>
    <row r="2778" spans="6:7">
      <c r="F2778" s="26"/>
      <c r="G2778" s="26"/>
    </row>
    <row r="2779" spans="6:7">
      <c r="F2779" s="26"/>
      <c r="G2779" s="26"/>
    </row>
    <row r="2780" spans="6:7">
      <c r="F2780" s="26"/>
      <c r="G2780" s="26"/>
    </row>
    <row r="2781" spans="6:7">
      <c r="F2781" s="26"/>
      <c r="G2781" s="26"/>
    </row>
    <row r="2782" spans="6:7">
      <c r="F2782" s="26"/>
      <c r="G2782" s="26"/>
    </row>
    <row r="2783" spans="6:7">
      <c r="F2783" s="26"/>
      <c r="G2783" s="26"/>
    </row>
    <row r="2784" spans="6:7">
      <c r="F2784" s="26"/>
      <c r="G2784" s="26"/>
    </row>
    <row r="2785" spans="6:7">
      <c r="F2785" s="26"/>
      <c r="G2785" s="26"/>
    </row>
    <row r="2786" spans="6:7">
      <c r="F2786" s="26"/>
      <c r="G2786" s="26"/>
    </row>
    <row r="2787" spans="6:7">
      <c r="F2787" s="26"/>
      <c r="G2787" s="26"/>
    </row>
    <row r="2788" spans="6:7">
      <c r="F2788" s="26"/>
      <c r="G2788" s="26"/>
    </row>
    <row r="2789" spans="6:7">
      <c r="F2789" s="26"/>
      <c r="G2789" s="26"/>
    </row>
    <row r="2790" spans="6:7">
      <c r="F2790" s="26"/>
      <c r="G2790" s="26"/>
    </row>
    <row r="2791" spans="6:7">
      <c r="F2791" s="26"/>
      <c r="G2791" s="26"/>
    </row>
    <row r="2792" spans="6:7">
      <c r="F2792" s="26"/>
      <c r="G2792" s="26"/>
    </row>
    <row r="2793" spans="6:7">
      <c r="F2793" s="26"/>
      <c r="G2793" s="26"/>
    </row>
    <row r="2794" spans="6:7">
      <c r="F2794" s="26"/>
      <c r="G2794" s="26"/>
    </row>
    <row r="2795" spans="6:7">
      <c r="F2795" s="26"/>
      <c r="G2795" s="26"/>
    </row>
    <row r="2796" spans="6:7">
      <c r="F2796" s="26"/>
      <c r="G2796" s="26"/>
    </row>
    <row r="2797" spans="6:7">
      <c r="F2797" s="26"/>
      <c r="G2797" s="26"/>
    </row>
    <row r="2798" spans="6:7">
      <c r="F2798" s="26"/>
      <c r="G2798" s="26"/>
    </row>
    <row r="2799" spans="6:7">
      <c r="F2799" s="26"/>
      <c r="G2799" s="26"/>
    </row>
    <row r="2800" spans="6:7">
      <c r="F2800" s="26"/>
      <c r="G2800" s="26"/>
    </row>
    <row r="2801" spans="6:7">
      <c r="F2801" s="26"/>
      <c r="G2801" s="26"/>
    </row>
    <row r="2802" spans="6:7">
      <c r="F2802" s="26"/>
      <c r="G2802" s="26"/>
    </row>
    <row r="2803" spans="6:7">
      <c r="F2803" s="26"/>
      <c r="G2803" s="26"/>
    </row>
    <row r="2804" spans="6:7">
      <c r="F2804" s="26"/>
      <c r="G2804" s="26"/>
    </row>
    <row r="2805" spans="6:7">
      <c r="F2805" s="26"/>
      <c r="G2805" s="26"/>
    </row>
    <row r="2806" spans="6:7">
      <c r="F2806" s="26"/>
      <c r="G2806" s="26"/>
    </row>
    <row r="2807" spans="6:7">
      <c r="F2807" s="26"/>
      <c r="G2807" s="26"/>
    </row>
    <row r="2808" spans="6:7">
      <c r="F2808" s="26"/>
      <c r="G2808" s="26"/>
    </row>
    <row r="2809" spans="6:7">
      <c r="F2809" s="26"/>
      <c r="G2809" s="26"/>
    </row>
    <row r="2810" spans="6:7">
      <c r="F2810" s="26"/>
      <c r="G2810" s="26"/>
    </row>
    <row r="2811" spans="6:7">
      <c r="F2811" s="26"/>
      <c r="G2811" s="26"/>
    </row>
    <row r="2812" spans="6:7">
      <c r="F2812" s="26"/>
      <c r="G2812" s="26"/>
    </row>
    <row r="2813" spans="6:7">
      <c r="F2813" s="26"/>
      <c r="G2813" s="26"/>
    </row>
    <row r="2814" spans="6:7">
      <c r="F2814" s="26"/>
      <c r="G2814" s="26"/>
    </row>
    <row r="2815" spans="6:7">
      <c r="F2815" s="26"/>
      <c r="G2815" s="26"/>
    </row>
    <row r="2816" spans="6:7">
      <c r="F2816" s="26"/>
      <c r="G2816" s="26"/>
    </row>
    <row r="2817" spans="6:7">
      <c r="F2817" s="26"/>
      <c r="G2817" s="26"/>
    </row>
    <row r="2818" spans="6:7">
      <c r="F2818" s="26"/>
      <c r="G2818" s="26"/>
    </row>
    <row r="2819" spans="6:7">
      <c r="F2819" s="26"/>
      <c r="G2819" s="26"/>
    </row>
    <row r="2820" spans="6:7">
      <c r="F2820" s="26"/>
      <c r="G2820" s="26"/>
    </row>
    <row r="2821" spans="6:7">
      <c r="F2821" s="26"/>
      <c r="G2821" s="26"/>
    </row>
    <row r="2822" spans="6:7">
      <c r="F2822" s="26"/>
      <c r="G2822" s="26"/>
    </row>
    <row r="2823" spans="6:7">
      <c r="F2823" s="26"/>
      <c r="G2823" s="26"/>
    </row>
    <row r="2824" spans="6:7">
      <c r="F2824" s="26"/>
      <c r="G2824" s="26"/>
    </row>
    <row r="2825" spans="6:7">
      <c r="F2825" s="26"/>
      <c r="G2825" s="26"/>
    </row>
    <row r="2826" spans="6:7">
      <c r="F2826" s="26"/>
      <c r="G2826" s="26"/>
    </row>
    <row r="2827" spans="6:7">
      <c r="F2827" s="26"/>
      <c r="G2827" s="26"/>
    </row>
    <row r="2828" spans="6:7">
      <c r="F2828" s="26"/>
      <c r="G2828" s="26"/>
    </row>
    <row r="2829" spans="6:7">
      <c r="F2829" s="26"/>
      <c r="G2829" s="26"/>
    </row>
    <row r="2830" spans="6:7">
      <c r="F2830" s="26"/>
      <c r="G2830" s="26"/>
    </row>
    <row r="2831" spans="6:7">
      <c r="F2831" s="26"/>
      <c r="G2831" s="26"/>
    </row>
    <row r="2832" spans="6:7">
      <c r="F2832" s="26"/>
      <c r="G2832" s="26"/>
    </row>
    <row r="2833" spans="6:7">
      <c r="F2833" s="26"/>
      <c r="G2833" s="26"/>
    </row>
    <row r="2834" spans="6:7">
      <c r="F2834" s="26"/>
      <c r="G2834" s="26"/>
    </row>
    <row r="2835" spans="6:7">
      <c r="F2835" s="26"/>
      <c r="G2835" s="26"/>
    </row>
    <row r="2836" spans="6:7">
      <c r="F2836" s="26"/>
      <c r="G2836" s="26"/>
    </row>
    <row r="2837" spans="6:7">
      <c r="F2837" s="26"/>
      <c r="G2837" s="26"/>
    </row>
    <row r="2838" spans="6:7">
      <c r="F2838" s="26"/>
      <c r="G2838" s="26"/>
    </row>
    <row r="2839" spans="6:7">
      <c r="F2839" s="26"/>
      <c r="G2839" s="26"/>
    </row>
    <row r="2840" spans="6:7">
      <c r="F2840" s="26"/>
      <c r="G2840" s="26"/>
    </row>
    <row r="2841" spans="6:7">
      <c r="F2841" s="26"/>
      <c r="G2841" s="26"/>
    </row>
    <row r="2842" spans="6:7">
      <c r="F2842" s="26"/>
      <c r="G2842" s="26"/>
    </row>
    <row r="2843" spans="6:7">
      <c r="F2843" s="26"/>
      <c r="G2843" s="26"/>
    </row>
    <row r="2844" spans="6:7">
      <c r="F2844" s="26"/>
      <c r="G2844" s="26"/>
    </row>
    <row r="2845" spans="6:7">
      <c r="F2845" s="26"/>
      <c r="G2845" s="26"/>
    </row>
    <row r="2846" spans="6:7">
      <c r="F2846" s="26"/>
      <c r="G2846" s="26"/>
    </row>
    <row r="2847" spans="6:7">
      <c r="F2847" s="26"/>
      <c r="G2847" s="26"/>
    </row>
    <row r="2848" spans="6:7">
      <c r="F2848" s="26"/>
      <c r="G2848" s="26"/>
    </row>
    <row r="2849" spans="6:7">
      <c r="F2849" s="26"/>
      <c r="G2849" s="26"/>
    </row>
    <row r="2850" spans="6:7">
      <c r="F2850" s="26"/>
      <c r="G2850" s="26"/>
    </row>
    <row r="2851" spans="6:7">
      <c r="F2851" s="26"/>
      <c r="G2851" s="26"/>
    </row>
    <row r="2852" spans="6:7">
      <c r="F2852" s="26"/>
      <c r="G2852" s="26"/>
    </row>
    <row r="2853" spans="6:7">
      <c r="F2853" s="26"/>
      <c r="G2853" s="26"/>
    </row>
    <row r="2854" spans="6:7">
      <c r="F2854" s="26"/>
      <c r="G2854" s="26"/>
    </row>
    <row r="2855" spans="6:7">
      <c r="F2855" s="26"/>
      <c r="G2855" s="26"/>
    </row>
    <row r="2856" spans="6:7">
      <c r="F2856" s="26"/>
      <c r="G2856" s="26"/>
    </row>
    <row r="2857" spans="6:7">
      <c r="F2857" s="26"/>
      <c r="G2857" s="26"/>
    </row>
    <row r="2858" spans="6:7">
      <c r="F2858" s="26"/>
      <c r="G2858" s="26"/>
    </row>
    <row r="2859" spans="6:7">
      <c r="F2859" s="26"/>
      <c r="G2859" s="26"/>
    </row>
    <row r="2860" spans="6:7">
      <c r="F2860" s="26"/>
      <c r="G2860" s="26"/>
    </row>
    <row r="2861" spans="6:7">
      <c r="F2861" s="26"/>
      <c r="G2861" s="26"/>
    </row>
    <row r="2862" spans="6:7">
      <c r="F2862" s="26"/>
      <c r="G2862" s="26"/>
    </row>
    <row r="2863" spans="6:7">
      <c r="F2863" s="26"/>
      <c r="G2863" s="26"/>
    </row>
    <row r="2864" spans="6:7">
      <c r="F2864" s="26"/>
      <c r="G2864" s="26"/>
    </row>
    <row r="2865" spans="6:7">
      <c r="F2865" s="26"/>
      <c r="G2865" s="26"/>
    </row>
    <row r="2866" spans="6:7">
      <c r="F2866" s="26"/>
      <c r="G2866" s="26"/>
    </row>
    <row r="2867" spans="6:7">
      <c r="F2867" s="26"/>
      <c r="G2867" s="26"/>
    </row>
    <row r="2868" spans="6:7">
      <c r="F2868" s="26"/>
      <c r="G2868" s="26"/>
    </row>
    <row r="2869" spans="6:7">
      <c r="F2869" s="26"/>
      <c r="G2869" s="26"/>
    </row>
    <row r="2870" spans="6:7">
      <c r="F2870" s="26"/>
      <c r="G2870" s="26"/>
    </row>
    <row r="2871" spans="6:7">
      <c r="F2871" s="26"/>
      <c r="G2871" s="26"/>
    </row>
    <row r="2872" spans="6:7">
      <c r="F2872" s="26"/>
      <c r="G2872" s="26"/>
    </row>
    <row r="2873" spans="6:7">
      <c r="F2873" s="26"/>
      <c r="G2873" s="26"/>
    </row>
    <row r="2874" spans="6:7">
      <c r="F2874" s="26"/>
      <c r="G2874" s="26"/>
    </row>
    <row r="2875" spans="6:7">
      <c r="F2875" s="26"/>
      <c r="G2875" s="26"/>
    </row>
    <row r="2876" spans="6:7">
      <c r="F2876" s="26"/>
      <c r="G2876" s="26"/>
    </row>
    <row r="2877" spans="6:7">
      <c r="F2877" s="26"/>
      <c r="G2877" s="26"/>
    </row>
    <row r="2878" spans="6:7">
      <c r="F2878" s="26"/>
      <c r="G2878" s="26"/>
    </row>
    <row r="2879" spans="6:7">
      <c r="F2879" s="26"/>
      <c r="G2879" s="26"/>
    </row>
    <row r="2880" spans="6:7">
      <c r="F2880" s="26"/>
      <c r="G2880" s="26"/>
    </row>
    <row r="2881" spans="6:7">
      <c r="F2881" s="26"/>
      <c r="G2881" s="26"/>
    </row>
    <row r="2882" spans="6:7">
      <c r="F2882" s="26"/>
      <c r="G2882" s="26"/>
    </row>
    <row r="2883" spans="6:7">
      <c r="F2883" s="26"/>
      <c r="G2883" s="26"/>
    </row>
    <row r="2884" spans="6:7">
      <c r="F2884" s="26"/>
      <c r="G2884" s="26"/>
    </row>
    <row r="2885" spans="6:7">
      <c r="F2885" s="26"/>
      <c r="G2885" s="26"/>
    </row>
    <row r="2886" spans="6:7">
      <c r="F2886" s="26"/>
      <c r="G2886" s="26"/>
    </row>
    <row r="2887" spans="6:7">
      <c r="F2887" s="26"/>
      <c r="G2887" s="26"/>
    </row>
    <row r="2888" spans="6:7">
      <c r="F2888" s="26"/>
      <c r="G2888" s="26"/>
    </row>
    <row r="2889" spans="6:7">
      <c r="F2889" s="26"/>
      <c r="G2889" s="26"/>
    </row>
    <row r="2890" spans="6:7">
      <c r="F2890" s="26"/>
      <c r="G2890" s="26"/>
    </row>
    <row r="2891" spans="6:7">
      <c r="F2891" s="26"/>
      <c r="G2891" s="26"/>
    </row>
    <row r="2892" spans="6:7">
      <c r="F2892" s="26"/>
      <c r="G2892" s="26"/>
    </row>
    <row r="2893" spans="6:7">
      <c r="F2893" s="26"/>
      <c r="G2893" s="26"/>
    </row>
    <row r="2894" spans="6:7">
      <c r="F2894" s="26"/>
      <c r="G2894" s="26"/>
    </row>
    <row r="2895" spans="6:7">
      <c r="F2895" s="26"/>
      <c r="G2895" s="26"/>
    </row>
    <row r="2896" spans="6:7">
      <c r="F2896" s="26"/>
      <c r="G2896" s="26"/>
    </row>
    <row r="2897" spans="6:7">
      <c r="F2897" s="26"/>
      <c r="G2897" s="26"/>
    </row>
    <row r="2898" spans="6:7">
      <c r="F2898" s="26"/>
      <c r="G2898" s="26"/>
    </row>
    <row r="2899" spans="6:7">
      <c r="F2899" s="26"/>
      <c r="G2899" s="26"/>
    </row>
    <row r="2900" spans="6:7">
      <c r="F2900" s="26"/>
      <c r="G2900" s="26"/>
    </row>
    <row r="2901" spans="6:7">
      <c r="F2901" s="26"/>
      <c r="G2901" s="26"/>
    </row>
    <row r="2902" spans="6:7">
      <c r="F2902" s="26"/>
      <c r="G2902" s="26"/>
    </row>
    <row r="2903" spans="6:7">
      <c r="F2903" s="26"/>
      <c r="G2903" s="26"/>
    </row>
    <row r="2904" spans="6:7">
      <c r="F2904" s="26"/>
      <c r="G2904" s="26"/>
    </row>
    <row r="2905" spans="6:7">
      <c r="F2905" s="26"/>
      <c r="G2905" s="26"/>
    </row>
    <row r="2906" spans="6:7">
      <c r="F2906" s="26"/>
      <c r="G2906" s="26"/>
    </row>
    <row r="2907" spans="6:7">
      <c r="F2907" s="26"/>
      <c r="G2907" s="26"/>
    </row>
    <row r="2908" spans="6:7">
      <c r="F2908" s="26"/>
      <c r="G2908" s="26"/>
    </row>
    <row r="2909" spans="6:7">
      <c r="F2909" s="26"/>
      <c r="G2909" s="26"/>
    </row>
    <row r="2910" spans="6:7">
      <c r="F2910" s="26"/>
      <c r="G2910" s="26"/>
    </row>
    <row r="2911" spans="6:7">
      <c r="F2911" s="26"/>
      <c r="G2911" s="26"/>
    </row>
    <row r="2912" spans="6:7">
      <c r="F2912" s="26"/>
      <c r="G2912" s="26"/>
    </row>
    <row r="2913" spans="6:7">
      <c r="F2913" s="26"/>
      <c r="G2913" s="26"/>
    </row>
    <row r="2914" spans="6:7">
      <c r="F2914" s="26"/>
      <c r="G2914" s="26"/>
    </row>
    <row r="2915" spans="6:7">
      <c r="F2915" s="26"/>
      <c r="G2915" s="26"/>
    </row>
    <row r="2916" spans="6:7">
      <c r="F2916" s="26"/>
      <c r="G2916" s="26"/>
    </row>
    <row r="2917" spans="6:7">
      <c r="F2917" s="26"/>
      <c r="G2917" s="26"/>
    </row>
    <row r="2918" spans="6:7">
      <c r="F2918" s="26"/>
      <c r="G2918" s="26"/>
    </row>
    <row r="2919" spans="6:7">
      <c r="F2919" s="26"/>
      <c r="G2919" s="26"/>
    </row>
    <row r="2920" spans="6:7">
      <c r="F2920" s="26"/>
      <c r="G2920" s="26"/>
    </row>
    <row r="2921" spans="6:7">
      <c r="F2921" s="26"/>
      <c r="G2921" s="26"/>
    </row>
    <row r="2922" spans="6:7">
      <c r="F2922" s="26"/>
      <c r="G2922" s="26"/>
    </row>
    <row r="2923" spans="6:7">
      <c r="F2923" s="26"/>
      <c r="G2923" s="26"/>
    </row>
    <row r="2924" spans="6:7">
      <c r="F2924" s="26"/>
      <c r="G2924" s="26"/>
    </row>
    <row r="2925" spans="6:7">
      <c r="F2925" s="26"/>
      <c r="G2925" s="26"/>
    </row>
    <row r="2926" spans="6:7">
      <c r="F2926" s="26"/>
      <c r="G2926" s="26"/>
    </row>
    <row r="2927" spans="6:7">
      <c r="F2927" s="26"/>
      <c r="G2927" s="26"/>
    </row>
    <row r="2928" spans="6:7">
      <c r="F2928" s="26"/>
      <c r="G2928" s="26"/>
    </row>
    <row r="2929" spans="6:7">
      <c r="F2929" s="26"/>
      <c r="G2929" s="26"/>
    </row>
    <row r="2930" spans="6:7">
      <c r="F2930" s="26"/>
      <c r="G2930" s="26"/>
    </row>
    <row r="2931" spans="6:7">
      <c r="F2931" s="26"/>
      <c r="G2931" s="26"/>
    </row>
    <row r="2932" spans="6:7">
      <c r="F2932" s="26"/>
      <c r="G2932" s="26"/>
    </row>
    <row r="2933" spans="6:7">
      <c r="F2933" s="26"/>
      <c r="G2933" s="26"/>
    </row>
    <row r="2934" spans="6:7">
      <c r="F2934" s="26"/>
      <c r="G2934" s="26"/>
    </row>
    <row r="2935" spans="6:7">
      <c r="F2935" s="26"/>
      <c r="G2935" s="26"/>
    </row>
    <row r="2936" spans="6:7">
      <c r="F2936" s="26"/>
      <c r="G2936" s="26"/>
    </row>
    <row r="2937" spans="6:7">
      <c r="F2937" s="26"/>
      <c r="G2937" s="26"/>
    </row>
    <row r="2938" spans="6:7">
      <c r="F2938" s="26"/>
      <c r="G2938" s="26"/>
    </row>
    <row r="2939" spans="6:7">
      <c r="F2939" s="26"/>
      <c r="G2939" s="26"/>
    </row>
    <row r="2940" spans="6:7">
      <c r="F2940" s="26"/>
      <c r="G2940" s="26"/>
    </row>
    <row r="2941" spans="6:7">
      <c r="F2941" s="26"/>
      <c r="G2941" s="26"/>
    </row>
    <row r="2942" spans="6:7">
      <c r="F2942" s="26"/>
      <c r="G2942" s="26"/>
    </row>
    <row r="2943" spans="6:7">
      <c r="F2943" s="26"/>
      <c r="G2943" s="26"/>
    </row>
    <row r="2944" spans="6:7">
      <c r="F2944" s="26"/>
      <c r="G2944" s="26"/>
    </row>
    <row r="2945" spans="6:7">
      <c r="F2945" s="26"/>
      <c r="G2945" s="26"/>
    </row>
    <row r="2946" spans="6:7">
      <c r="F2946" s="26"/>
      <c r="G2946" s="26"/>
    </row>
    <row r="2947" spans="6:7">
      <c r="F2947" s="26"/>
      <c r="G2947" s="26"/>
    </row>
    <row r="2948" spans="6:7">
      <c r="F2948" s="26"/>
      <c r="G2948" s="26"/>
    </row>
    <row r="2949" spans="6:7">
      <c r="F2949" s="26"/>
      <c r="G2949" s="26"/>
    </row>
    <row r="2950" spans="6:7">
      <c r="F2950" s="26"/>
      <c r="G2950" s="26"/>
    </row>
    <row r="2951" spans="6:7">
      <c r="F2951" s="26"/>
      <c r="G2951" s="26"/>
    </row>
    <row r="2952" spans="6:7">
      <c r="F2952" s="26"/>
      <c r="G2952" s="26"/>
    </row>
    <row r="2953" spans="6:7">
      <c r="F2953" s="26"/>
      <c r="G2953" s="26"/>
    </row>
    <row r="2954" spans="6:7">
      <c r="F2954" s="26"/>
      <c r="G2954" s="26"/>
    </row>
    <row r="2955" spans="6:7">
      <c r="F2955" s="26"/>
      <c r="G2955" s="26"/>
    </row>
    <row r="2956" spans="6:7">
      <c r="F2956" s="26"/>
      <c r="G2956" s="26"/>
    </row>
    <row r="2957" spans="6:7">
      <c r="F2957" s="26"/>
      <c r="G2957" s="26"/>
    </row>
    <row r="2958" spans="6:7">
      <c r="F2958" s="26"/>
      <c r="G2958" s="26"/>
    </row>
    <row r="2959" spans="6:7">
      <c r="F2959" s="26"/>
      <c r="G2959" s="26"/>
    </row>
    <row r="2960" spans="6:7">
      <c r="F2960" s="26"/>
      <c r="G2960" s="26"/>
    </row>
    <row r="2961" spans="6:7">
      <c r="F2961" s="26"/>
      <c r="G2961" s="26"/>
    </row>
    <row r="2962" spans="6:7">
      <c r="F2962" s="26"/>
      <c r="G2962" s="26"/>
    </row>
    <row r="2963" spans="6:7">
      <c r="F2963" s="26"/>
      <c r="G2963" s="26"/>
    </row>
    <row r="2964" spans="6:7">
      <c r="F2964" s="26"/>
      <c r="G2964" s="26"/>
    </row>
    <row r="2965" spans="6:7">
      <c r="F2965" s="26"/>
      <c r="G2965" s="26"/>
    </row>
    <row r="2966" spans="6:7">
      <c r="F2966" s="26"/>
      <c r="G2966" s="26"/>
    </row>
    <row r="2967" spans="6:7">
      <c r="F2967" s="26"/>
      <c r="G2967" s="26"/>
    </row>
    <row r="2968" spans="6:7">
      <c r="F2968" s="26"/>
      <c r="G2968" s="26"/>
    </row>
    <row r="2969" spans="6:7">
      <c r="F2969" s="26"/>
      <c r="G2969" s="26"/>
    </row>
    <row r="2970" spans="6:7">
      <c r="F2970" s="26"/>
      <c r="G2970" s="26"/>
    </row>
    <row r="2971" spans="6:7">
      <c r="F2971" s="26"/>
      <c r="G2971" s="26"/>
    </row>
    <row r="2972" spans="6:7">
      <c r="F2972" s="26"/>
      <c r="G2972" s="26"/>
    </row>
    <row r="2973" spans="6:7">
      <c r="F2973" s="26"/>
      <c r="G2973" s="26"/>
    </row>
    <row r="2974" spans="6:7">
      <c r="F2974" s="26"/>
      <c r="G2974" s="26"/>
    </row>
    <row r="2975" spans="6:7">
      <c r="F2975" s="26"/>
      <c r="G2975" s="26"/>
    </row>
    <row r="2976" spans="6:7">
      <c r="F2976" s="26"/>
      <c r="G2976" s="26"/>
    </row>
    <row r="2977" spans="6:7">
      <c r="F2977" s="26"/>
      <c r="G2977" s="26"/>
    </row>
    <row r="2978" spans="6:7">
      <c r="F2978" s="26"/>
      <c r="G2978" s="26"/>
    </row>
    <row r="2979" spans="6:7">
      <c r="F2979" s="26"/>
      <c r="G2979" s="26"/>
    </row>
    <row r="2980" spans="6:7">
      <c r="F2980" s="26"/>
      <c r="G2980" s="26"/>
    </row>
    <row r="2981" spans="6:7">
      <c r="F2981" s="26"/>
      <c r="G2981" s="26"/>
    </row>
    <row r="2982" spans="6:7">
      <c r="F2982" s="26"/>
      <c r="G2982" s="26"/>
    </row>
    <row r="2983" spans="6:7">
      <c r="F2983" s="26"/>
      <c r="G2983" s="26"/>
    </row>
    <row r="2984" spans="6:7">
      <c r="F2984" s="26"/>
      <c r="G2984" s="26"/>
    </row>
    <row r="2985" spans="6:7">
      <c r="F2985" s="26"/>
      <c r="G2985" s="26"/>
    </row>
    <row r="2986" spans="6:7">
      <c r="F2986" s="26"/>
      <c r="G2986" s="26"/>
    </row>
    <row r="2987" spans="6:7">
      <c r="F2987" s="26"/>
      <c r="G2987" s="26"/>
    </row>
    <row r="2988" spans="6:7">
      <c r="F2988" s="26"/>
      <c r="G2988" s="26"/>
    </row>
    <row r="2989" spans="6:7">
      <c r="F2989" s="26"/>
      <c r="G2989" s="26"/>
    </row>
    <row r="2990" spans="6:7">
      <c r="F2990" s="26"/>
      <c r="G2990" s="26"/>
    </row>
    <row r="2991" spans="6:7">
      <c r="F2991" s="26"/>
      <c r="G2991" s="26"/>
    </row>
    <row r="2992" spans="6:7">
      <c r="F2992" s="26"/>
      <c r="G2992" s="26"/>
    </row>
    <row r="2993" spans="6:7">
      <c r="F2993" s="26"/>
      <c r="G2993" s="26"/>
    </row>
    <row r="2994" spans="6:7">
      <c r="F2994" s="26"/>
      <c r="G2994" s="26"/>
    </row>
    <row r="2995" spans="6:7">
      <c r="F2995" s="26"/>
      <c r="G2995" s="26"/>
    </row>
    <row r="2996" spans="6:7">
      <c r="F2996" s="26"/>
      <c r="G2996" s="26"/>
    </row>
    <row r="2997" spans="6:7">
      <c r="F2997" s="26"/>
      <c r="G2997" s="26"/>
    </row>
    <row r="2998" spans="6:7">
      <c r="F2998" s="26"/>
      <c r="G2998" s="26"/>
    </row>
    <row r="2999" spans="6:7">
      <c r="F2999" s="26"/>
      <c r="G2999" s="26"/>
    </row>
    <row r="3000" spans="6:7">
      <c r="F3000" s="26"/>
      <c r="G3000" s="26"/>
    </row>
    <row r="3001" spans="6:7">
      <c r="F3001" s="26"/>
      <c r="G3001" s="26"/>
    </row>
    <row r="3002" spans="6:7">
      <c r="F3002" s="26"/>
      <c r="G3002" s="26"/>
    </row>
    <row r="3003" spans="6:7">
      <c r="F3003" s="26"/>
      <c r="G3003" s="26"/>
    </row>
    <row r="3004" spans="6:7">
      <c r="F3004" s="26"/>
      <c r="G3004" s="26"/>
    </row>
    <row r="3005" spans="6:7">
      <c r="F3005" s="26"/>
      <c r="G3005" s="26"/>
    </row>
    <row r="3006" spans="6:7">
      <c r="F3006" s="26"/>
      <c r="G3006" s="26"/>
    </row>
    <row r="3007" spans="6:7">
      <c r="F3007" s="26"/>
      <c r="G3007" s="26"/>
    </row>
    <row r="3008" spans="6:7">
      <c r="F3008" s="26"/>
      <c r="G3008" s="26"/>
    </row>
    <row r="3009" spans="6:7">
      <c r="F3009" s="26"/>
      <c r="G3009" s="26"/>
    </row>
    <row r="3010" spans="6:7">
      <c r="F3010" s="26"/>
      <c r="G3010" s="26"/>
    </row>
    <row r="3011" spans="6:7">
      <c r="F3011" s="26"/>
      <c r="G3011" s="26"/>
    </row>
    <row r="3012" spans="6:7">
      <c r="F3012" s="26"/>
      <c r="G3012" s="26"/>
    </row>
    <row r="3013" spans="6:7">
      <c r="F3013" s="26"/>
      <c r="G3013" s="26"/>
    </row>
    <row r="3014" spans="6:7">
      <c r="F3014" s="26"/>
      <c r="G3014" s="26"/>
    </row>
    <row r="3015" spans="6:7">
      <c r="F3015" s="26"/>
      <c r="G3015" s="26"/>
    </row>
    <row r="3016" spans="6:7">
      <c r="F3016" s="26"/>
      <c r="G3016" s="26"/>
    </row>
    <row r="3017" spans="6:7">
      <c r="F3017" s="26"/>
      <c r="G3017" s="26"/>
    </row>
    <row r="3018" spans="6:7">
      <c r="F3018" s="26"/>
      <c r="G3018" s="26"/>
    </row>
    <row r="3019" spans="6:7">
      <c r="F3019" s="26"/>
      <c r="G3019" s="26"/>
    </row>
    <row r="3020" spans="6:7">
      <c r="F3020" s="26"/>
      <c r="G3020" s="26"/>
    </row>
    <row r="3021" spans="6:7">
      <c r="F3021" s="26"/>
      <c r="G3021" s="26"/>
    </row>
    <row r="3022" spans="6:7">
      <c r="F3022" s="26"/>
      <c r="G3022" s="26"/>
    </row>
    <row r="3023" spans="6:7">
      <c r="F3023" s="26"/>
      <c r="G3023" s="26"/>
    </row>
    <row r="3024" spans="6:7">
      <c r="F3024" s="26"/>
      <c r="G3024" s="26"/>
    </row>
    <row r="3025" spans="6:7">
      <c r="F3025" s="26"/>
      <c r="G3025" s="26"/>
    </row>
    <row r="3026" spans="6:7">
      <c r="F3026" s="26"/>
      <c r="G3026" s="26"/>
    </row>
    <row r="3027" spans="6:7">
      <c r="F3027" s="26"/>
      <c r="G3027" s="26"/>
    </row>
    <row r="3028" spans="6:7">
      <c r="F3028" s="26"/>
      <c r="G3028" s="26"/>
    </row>
    <row r="3029" spans="6:7">
      <c r="F3029" s="26"/>
      <c r="G3029" s="26"/>
    </row>
    <row r="3030" spans="6:7">
      <c r="F3030" s="26"/>
      <c r="G3030" s="26"/>
    </row>
    <row r="3031" spans="6:7">
      <c r="F3031" s="26"/>
      <c r="G3031" s="26"/>
    </row>
    <row r="3032" spans="6:7">
      <c r="F3032" s="26"/>
      <c r="G3032" s="26"/>
    </row>
    <row r="3033" spans="6:7">
      <c r="F3033" s="26"/>
      <c r="G3033" s="26"/>
    </row>
    <row r="3034" spans="6:7">
      <c r="F3034" s="26"/>
      <c r="G3034" s="26"/>
    </row>
    <row r="3035" spans="6:7">
      <c r="F3035" s="26"/>
      <c r="G3035" s="26"/>
    </row>
    <row r="3036" spans="6:7">
      <c r="F3036" s="26"/>
      <c r="G3036" s="26"/>
    </row>
    <row r="3037" spans="6:7">
      <c r="F3037" s="26"/>
      <c r="G3037" s="26"/>
    </row>
    <row r="3038" spans="6:7">
      <c r="F3038" s="26"/>
      <c r="G3038" s="26"/>
    </row>
    <row r="3039" spans="6:7">
      <c r="F3039" s="26"/>
      <c r="G3039" s="26"/>
    </row>
    <row r="3040" spans="6:7">
      <c r="F3040" s="26"/>
      <c r="G3040" s="26"/>
    </row>
    <row r="3041" spans="6:7">
      <c r="F3041" s="26"/>
      <c r="G3041" s="26"/>
    </row>
    <row r="3042" spans="6:7">
      <c r="F3042" s="26"/>
      <c r="G3042" s="26"/>
    </row>
    <row r="3043" spans="6:7">
      <c r="F3043" s="26"/>
      <c r="G3043" s="26"/>
    </row>
    <row r="3044" spans="6:7">
      <c r="F3044" s="26"/>
      <c r="G3044" s="26"/>
    </row>
    <row r="3045" spans="6:7">
      <c r="F3045" s="26"/>
      <c r="G3045" s="26"/>
    </row>
    <row r="3046" spans="6:7">
      <c r="F3046" s="26"/>
      <c r="G3046" s="26"/>
    </row>
    <row r="3047" spans="6:7">
      <c r="F3047" s="26"/>
      <c r="G3047" s="26"/>
    </row>
    <row r="3048" spans="6:7">
      <c r="F3048" s="26"/>
      <c r="G3048" s="26"/>
    </row>
    <row r="3049" spans="6:7">
      <c r="F3049" s="26"/>
      <c r="G3049" s="26"/>
    </row>
    <row r="3050" spans="6:7">
      <c r="F3050" s="26"/>
      <c r="G3050" s="26"/>
    </row>
    <row r="3051" spans="6:7">
      <c r="F3051" s="26"/>
      <c r="G3051" s="26"/>
    </row>
    <row r="3052" spans="6:7">
      <c r="F3052" s="26"/>
      <c r="G3052" s="26"/>
    </row>
    <row r="3053" spans="6:7">
      <c r="F3053" s="26"/>
      <c r="G3053" s="26"/>
    </row>
    <row r="3054" spans="6:7">
      <c r="F3054" s="26"/>
      <c r="G3054" s="26"/>
    </row>
    <row r="3055" spans="6:7">
      <c r="F3055" s="26"/>
      <c r="G3055" s="26"/>
    </row>
    <row r="3056" spans="6:7">
      <c r="F3056" s="26"/>
      <c r="G3056" s="26"/>
    </row>
    <row r="3057" spans="6:7">
      <c r="F3057" s="26"/>
      <c r="G3057" s="26"/>
    </row>
    <row r="3058" spans="6:7">
      <c r="F3058" s="26"/>
      <c r="G3058" s="26"/>
    </row>
    <row r="3059" spans="6:7">
      <c r="F3059" s="26"/>
      <c r="G3059" s="26"/>
    </row>
    <row r="3060" spans="6:7">
      <c r="F3060" s="26"/>
      <c r="G3060" s="26"/>
    </row>
    <row r="3061" spans="6:7">
      <c r="F3061" s="26"/>
      <c r="G3061" s="26"/>
    </row>
    <row r="3062" spans="6:7">
      <c r="F3062" s="26"/>
      <c r="G3062" s="26"/>
    </row>
    <row r="3063" spans="6:7">
      <c r="F3063" s="26"/>
      <c r="G3063" s="26"/>
    </row>
    <row r="3064" spans="6:7">
      <c r="F3064" s="26"/>
      <c r="G3064" s="26"/>
    </row>
    <row r="3065" spans="6:7">
      <c r="F3065" s="26"/>
      <c r="G3065" s="26"/>
    </row>
    <row r="3066" spans="6:7">
      <c r="F3066" s="26"/>
      <c r="G3066" s="26"/>
    </row>
    <row r="3067" spans="6:7">
      <c r="F3067" s="26"/>
      <c r="G3067" s="26"/>
    </row>
    <row r="3068" spans="6:7">
      <c r="F3068" s="26"/>
      <c r="G3068" s="26"/>
    </row>
    <row r="3069" spans="6:7">
      <c r="F3069" s="26"/>
      <c r="G3069" s="26"/>
    </row>
    <row r="3070" spans="6:7">
      <c r="F3070" s="26"/>
      <c r="G3070" s="26"/>
    </row>
    <row r="3071" spans="6:7">
      <c r="F3071" s="26"/>
      <c r="G3071" s="26"/>
    </row>
    <row r="3072" spans="6:7">
      <c r="F3072" s="26"/>
      <c r="G3072" s="26"/>
    </row>
    <row r="3073" spans="6:7">
      <c r="F3073" s="26"/>
      <c r="G3073" s="26"/>
    </row>
    <row r="3074" spans="6:7">
      <c r="F3074" s="26"/>
      <c r="G3074" s="26"/>
    </row>
    <row r="3075" spans="6:7">
      <c r="F3075" s="26"/>
      <c r="G3075" s="26"/>
    </row>
    <row r="3076" spans="6:7">
      <c r="F3076" s="26"/>
      <c r="G3076" s="26"/>
    </row>
    <row r="3077" spans="6:7">
      <c r="F3077" s="26"/>
      <c r="G3077" s="26"/>
    </row>
    <row r="3078" spans="6:7">
      <c r="F3078" s="26"/>
      <c r="G3078" s="26"/>
    </row>
    <row r="3079" spans="6:7">
      <c r="F3079" s="26"/>
      <c r="G3079" s="26"/>
    </row>
    <row r="3080" spans="6:7">
      <c r="F3080" s="26"/>
      <c r="G3080" s="26"/>
    </row>
    <row r="3081" spans="6:7">
      <c r="F3081" s="26"/>
      <c r="G3081" s="26"/>
    </row>
    <row r="3082" spans="6:7">
      <c r="F3082" s="26"/>
      <c r="G3082" s="26"/>
    </row>
    <row r="3083" spans="6:7">
      <c r="F3083" s="26"/>
      <c r="G3083" s="26"/>
    </row>
    <row r="3084" spans="6:7">
      <c r="F3084" s="26"/>
      <c r="G3084" s="26"/>
    </row>
    <row r="3085" spans="6:7">
      <c r="F3085" s="26"/>
      <c r="G3085" s="26"/>
    </row>
    <row r="3086" spans="6:7">
      <c r="F3086" s="26"/>
      <c r="G3086" s="26"/>
    </row>
    <row r="3087" spans="6:7">
      <c r="F3087" s="26"/>
      <c r="G3087" s="26"/>
    </row>
    <row r="3088" spans="6:7">
      <c r="F3088" s="26"/>
      <c r="G3088" s="26"/>
    </row>
    <row r="3089" spans="6:7">
      <c r="F3089" s="26"/>
      <c r="G3089" s="26"/>
    </row>
    <row r="3090" spans="6:7">
      <c r="F3090" s="26"/>
      <c r="G3090" s="26"/>
    </row>
    <row r="3091" spans="6:7">
      <c r="F3091" s="26"/>
      <c r="G3091" s="26"/>
    </row>
    <row r="3092" spans="6:7">
      <c r="F3092" s="26"/>
      <c r="G3092" s="26"/>
    </row>
    <row r="3093" spans="6:7">
      <c r="F3093" s="26"/>
      <c r="G3093" s="26"/>
    </row>
    <row r="3094" spans="6:7">
      <c r="F3094" s="26"/>
      <c r="G3094" s="26"/>
    </row>
    <row r="3095" spans="6:7">
      <c r="F3095" s="26"/>
      <c r="G3095" s="26"/>
    </row>
    <row r="3096" spans="6:7">
      <c r="F3096" s="26"/>
      <c r="G3096" s="26"/>
    </row>
    <row r="3097" spans="6:7">
      <c r="F3097" s="26"/>
      <c r="G3097" s="26"/>
    </row>
    <row r="3098" spans="6:7">
      <c r="F3098" s="26"/>
      <c r="G3098" s="26"/>
    </row>
    <row r="3099" spans="6:7">
      <c r="F3099" s="26"/>
      <c r="G3099" s="26"/>
    </row>
    <row r="3100" spans="6:7">
      <c r="F3100" s="26"/>
      <c r="G3100" s="26"/>
    </row>
    <row r="3101" spans="6:7">
      <c r="F3101" s="26"/>
      <c r="G3101" s="26"/>
    </row>
    <row r="3102" spans="6:7">
      <c r="F3102" s="26"/>
      <c r="G3102" s="26"/>
    </row>
    <row r="3103" spans="6:7">
      <c r="F3103" s="26"/>
      <c r="G3103" s="26"/>
    </row>
    <row r="3104" spans="6:7">
      <c r="F3104" s="26"/>
      <c r="G3104" s="26"/>
    </row>
    <row r="3105" spans="6:7">
      <c r="F3105" s="26"/>
      <c r="G3105" s="26"/>
    </row>
    <row r="3106" spans="6:7">
      <c r="F3106" s="26"/>
      <c r="G3106" s="26"/>
    </row>
    <row r="3107" spans="6:7">
      <c r="F3107" s="26"/>
      <c r="G3107" s="26"/>
    </row>
    <row r="3108" spans="6:7">
      <c r="F3108" s="26"/>
      <c r="G3108" s="26"/>
    </row>
    <row r="3109" spans="6:7">
      <c r="F3109" s="26"/>
      <c r="G3109" s="26"/>
    </row>
    <row r="3110" spans="6:7">
      <c r="F3110" s="26"/>
      <c r="G3110" s="26"/>
    </row>
    <row r="3111" spans="6:7">
      <c r="F3111" s="26"/>
      <c r="G3111" s="26"/>
    </row>
    <row r="3112" spans="6:7">
      <c r="F3112" s="26"/>
      <c r="G3112" s="26"/>
    </row>
    <row r="3113" spans="6:7">
      <c r="F3113" s="26"/>
      <c r="G3113" s="26"/>
    </row>
    <row r="3114" spans="6:7">
      <c r="F3114" s="26"/>
      <c r="G3114" s="26"/>
    </row>
    <row r="3115" spans="6:7">
      <c r="F3115" s="26"/>
      <c r="G3115" s="26"/>
    </row>
    <row r="3116" spans="6:7">
      <c r="F3116" s="26"/>
      <c r="G3116" s="26"/>
    </row>
    <row r="3117" spans="6:7">
      <c r="F3117" s="26"/>
      <c r="G3117" s="26"/>
    </row>
    <row r="3118" spans="6:7">
      <c r="F3118" s="26"/>
      <c r="G3118" s="26"/>
    </row>
    <row r="3119" spans="6:7">
      <c r="F3119" s="26"/>
      <c r="G3119" s="26"/>
    </row>
    <row r="3120" spans="6:7">
      <c r="F3120" s="26"/>
      <c r="G3120" s="26"/>
    </row>
    <row r="3121" spans="6:7">
      <c r="F3121" s="26"/>
      <c r="G3121" s="26"/>
    </row>
    <row r="3122" spans="6:7">
      <c r="F3122" s="26"/>
      <c r="G3122" s="26"/>
    </row>
    <row r="3123" spans="6:7">
      <c r="F3123" s="26"/>
      <c r="G3123" s="26"/>
    </row>
    <row r="3124" spans="6:7">
      <c r="F3124" s="26"/>
      <c r="G3124" s="26"/>
    </row>
    <row r="3125" spans="6:7">
      <c r="F3125" s="26"/>
      <c r="G3125" s="26"/>
    </row>
    <row r="3126" spans="6:7">
      <c r="F3126" s="26"/>
      <c r="G3126" s="26"/>
    </row>
    <row r="3127" spans="6:7">
      <c r="F3127" s="26"/>
      <c r="G3127" s="26"/>
    </row>
    <row r="3128" spans="6:7">
      <c r="F3128" s="26"/>
      <c r="G3128" s="26"/>
    </row>
    <row r="3129" spans="6:7">
      <c r="F3129" s="26"/>
      <c r="G3129" s="26"/>
    </row>
    <row r="3130" spans="6:7">
      <c r="F3130" s="26"/>
      <c r="G3130" s="26"/>
    </row>
    <row r="3131" spans="6:7">
      <c r="F3131" s="26"/>
      <c r="G3131" s="26"/>
    </row>
    <row r="3132" spans="6:7">
      <c r="F3132" s="26"/>
      <c r="G3132" s="26"/>
    </row>
    <row r="3133" spans="6:7">
      <c r="F3133" s="26"/>
      <c r="G3133" s="26"/>
    </row>
    <row r="3134" spans="6:7">
      <c r="F3134" s="26"/>
      <c r="G3134" s="26"/>
    </row>
    <row r="3135" spans="6:7">
      <c r="F3135" s="26"/>
      <c r="G3135" s="26"/>
    </row>
    <row r="3136" spans="6:7">
      <c r="F3136" s="26"/>
      <c r="G3136" s="26"/>
    </row>
    <row r="3137" spans="6:7">
      <c r="F3137" s="26"/>
      <c r="G3137" s="26"/>
    </row>
    <row r="3138" spans="6:7">
      <c r="F3138" s="26"/>
      <c r="G3138" s="26"/>
    </row>
    <row r="3139" spans="6:7">
      <c r="F3139" s="26"/>
      <c r="G3139" s="26"/>
    </row>
    <row r="3140" spans="6:7">
      <c r="F3140" s="26"/>
      <c r="G3140" s="26"/>
    </row>
    <row r="3141" spans="6:7">
      <c r="F3141" s="26"/>
      <c r="G3141" s="26"/>
    </row>
    <row r="3142" spans="6:7">
      <c r="F3142" s="26"/>
      <c r="G3142" s="26"/>
    </row>
    <row r="3143" spans="6:7">
      <c r="F3143" s="26"/>
      <c r="G3143" s="26"/>
    </row>
    <row r="3144" spans="6:7">
      <c r="F3144" s="26"/>
      <c r="G3144" s="26"/>
    </row>
    <row r="3145" spans="6:7">
      <c r="F3145" s="26"/>
      <c r="G3145" s="26"/>
    </row>
    <row r="3146" spans="6:7">
      <c r="F3146" s="26"/>
      <c r="G3146" s="26"/>
    </row>
    <row r="3147" spans="6:7">
      <c r="F3147" s="26"/>
      <c r="G3147" s="26"/>
    </row>
    <row r="3148" spans="6:7">
      <c r="F3148" s="26"/>
      <c r="G3148" s="26"/>
    </row>
    <row r="3149" spans="6:7">
      <c r="F3149" s="26"/>
      <c r="G3149" s="26"/>
    </row>
    <row r="3150" spans="6:7">
      <c r="F3150" s="26"/>
      <c r="G3150" s="26"/>
    </row>
    <row r="3151" spans="6:7">
      <c r="F3151" s="26"/>
      <c r="G3151" s="26"/>
    </row>
    <row r="3152" spans="6:7">
      <c r="F3152" s="26"/>
      <c r="G3152" s="26"/>
    </row>
    <row r="3153" spans="6:7">
      <c r="F3153" s="26"/>
      <c r="G3153" s="26"/>
    </row>
    <row r="3154" spans="6:7">
      <c r="F3154" s="26"/>
      <c r="G3154" s="26"/>
    </row>
    <row r="3155" spans="6:7">
      <c r="F3155" s="26"/>
      <c r="G3155" s="26"/>
    </row>
    <row r="3156" spans="6:7">
      <c r="F3156" s="26"/>
      <c r="G3156" s="26"/>
    </row>
    <row r="3157" spans="6:7">
      <c r="F3157" s="26"/>
      <c r="G3157" s="26"/>
    </row>
    <row r="3158" spans="6:7">
      <c r="F3158" s="26"/>
      <c r="G3158" s="26"/>
    </row>
    <row r="3159" spans="6:7">
      <c r="F3159" s="26"/>
      <c r="G3159" s="26"/>
    </row>
    <row r="3160" spans="6:7">
      <c r="F3160" s="26"/>
      <c r="G3160" s="26"/>
    </row>
    <row r="3161" spans="6:7">
      <c r="F3161" s="26"/>
      <c r="G3161" s="26"/>
    </row>
    <row r="3162" spans="6:7">
      <c r="F3162" s="26"/>
      <c r="G3162" s="26"/>
    </row>
    <row r="3163" spans="6:7">
      <c r="F3163" s="26"/>
      <c r="G3163" s="26"/>
    </row>
    <row r="3164" spans="6:7">
      <c r="F3164" s="26"/>
      <c r="G3164" s="26"/>
    </row>
    <row r="3165" spans="6:7">
      <c r="F3165" s="26"/>
      <c r="G3165" s="26"/>
    </row>
    <row r="3166" spans="6:7">
      <c r="F3166" s="26"/>
      <c r="G3166" s="26"/>
    </row>
    <row r="3167" spans="6:7">
      <c r="F3167" s="26"/>
      <c r="G3167" s="26"/>
    </row>
    <row r="3168" spans="6:7">
      <c r="F3168" s="26"/>
      <c r="G3168" s="26"/>
    </row>
    <row r="3169" spans="6:7">
      <c r="F3169" s="26"/>
      <c r="G3169" s="26"/>
    </row>
    <row r="3170" spans="6:7">
      <c r="F3170" s="26"/>
      <c r="G3170" s="26"/>
    </row>
    <row r="3171" spans="6:7">
      <c r="F3171" s="26"/>
      <c r="G3171" s="26"/>
    </row>
    <row r="3172" spans="6:7">
      <c r="F3172" s="26"/>
      <c r="G3172" s="26"/>
    </row>
    <row r="3173" spans="6:7">
      <c r="F3173" s="26"/>
      <c r="G3173" s="26"/>
    </row>
    <row r="3174" spans="6:7">
      <c r="F3174" s="26"/>
      <c r="G3174" s="26"/>
    </row>
    <row r="3175" spans="6:7">
      <c r="F3175" s="26"/>
      <c r="G3175" s="26"/>
    </row>
    <row r="3176" spans="6:7">
      <c r="F3176" s="26"/>
      <c r="G3176" s="26"/>
    </row>
    <row r="3177" spans="6:7">
      <c r="F3177" s="26"/>
      <c r="G3177" s="26"/>
    </row>
    <row r="3178" spans="6:7">
      <c r="F3178" s="26"/>
      <c r="G3178" s="26"/>
    </row>
    <row r="3179" spans="6:7">
      <c r="F3179" s="26"/>
      <c r="G3179" s="26"/>
    </row>
    <row r="3180" spans="6:7">
      <c r="F3180" s="26"/>
      <c r="G3180" s="26"/>
    </row>
    <row r="3181" spans="6:7">
      <c r="F3181" s="26"/>
      <c r="G3181" s="26"/>
    </row>
    <row r="3182" spans="6:7">
      <c r="F3182" s="26"/>
      <c r="G3182" s="26"/>
    </row>
    <row r="3183" spans="6:7">
      <c r="F3183" s="26"/>
      <c r="G3183" s="26"/>
    </row>
    <row r="3184" spans="6:7">
      <c r="F3184" s="26"/>
      <c r="G3184" s="26"/>
    </row>
    <row r="3185" spans="6:7">
      <c r="F3185" s="26"/>
      <c r="G3185" s="26"/>
    </row>
    <row r="3186" spans="6:7">
      <c r="F3186" s="26"/>
      <c r="G3186" s="26"/>
    </row>
    <row r="3187" spans="6:7">
      <c r="F3187" s="26"/>
      <c r="G3187" s="26"/>
    </row>
    <row r="3188" spans="6:7">
      <c r="F3188" s="26"/>
      <c r="G3188" s="26"/>
    </row>
    <row r="3189" spans="6:7">
      <c r="F3189" s="26"/>
      <c r="G3189" s="26"/>
    </row>
    <row r="3190" spans="6:7">
      <c r="F3190" s="26"/>
      <c r="G3190" s="26"/>
    </row>
    <row r="3191" spans="6:7">
      <c r="F3191" s="26"/>
      <c r="G3191" s="26"/>
    </row>
    <row r="3192" spans="6:7">
      <c r="F3192" s="26"/>
      <c r="G3192" s="26"/>
    </row>
    <row r="3193" spans="6:7">
      <c r="F3193" s="26"/>
      <c r="G3193" s="26"/>
    </row>
    <row r="3194" spans="6:7">
      <c r="F3194" s="26"/>
      <c r="G3194" s="26"/>
    </row>
    <row r="3195" spans="6:7">
      <c r="F3195" s="26"/>
      <c r="G3195" s="26"/>
    </row>
    <row r="3196" spans="6:7">
      <c r="F3196" s="26"/>
      <c r="G3196" s="26"/>
    </row>
    <row r="3197" spans="6:7">
      <c r="F3197" s="26"/>
      <c r="G3197" s="26"/>
    </row>
    <row r="3198" spans="6:7">
      <c r="F3198" s="26"/>
      <c r="G3198" s="26"/>
    </row>
    <row r="3199" spans="6:7">
      <c r="F3199" s="26"/>
      <c r="G3199" s="26"/>
    </row>
    <row r="3200" spans="6:7">
      <c r="F3200" s="26"/>
      <c r="G3200" s="26"/>
    </row>
    <row r="3201" spans="6:7">
      <c r="F3201" s="26"/>
      <c r="G3201" s="26"/>
    </row>
    <row r="3202" spans="6:7">
      <c r="F3202" s="26"/>
      <c r="G3202" s="26"/>
    </row>
    <row r="3203" spans="6:7">
      <c r="F3203" s="26"/>
      <c r="G3203" s="26"/>
    </row>
    <row r="3204" spans="6:7">
      <c r="F3204" s="26"/>
      <c r="G3204" s="26"/>
    </row>
    <row r="3205" spans="6:7">
      <c r="F3205" s="26"/>
      <c r="G3205" s="26"/>
    </row>
    <row r="3206" spans="6:7">
      <c r="F3206" s="26"/>
      <c r="G3206" s="26"/>
    </row>
    <row r="3207" spans="6:7">
      <c r="F3207" s="26"/>
      <c r="G3207" s="26"/>
    </row>
    <row r="3208" spans="6:7">
      <c r="F3208" s="26"/>
      <c r="G3208" s="26"/>
    </row>
    <row r="3209" spans="6:7">
      <c r="F3209" s="26"/>
      <c r="G3209" s="26"/>
    </row>
    <row r="3210" spans="6:7">
      <c r="F3210" s="26"/>
      <c r="G3210" s="26"/>
    </row>
    <row r="3211" spans="6:7">
      <c r="F3211" s="26"/>
      <c r="G3211" s="26"/>
    </row>
    <row r="3212" spans="6:7">
      <c r="F3212" s="26"/>
      <c r="G3212" s="26"/>
    </row>
    <row r="3213" spans="6:7">
      <c r="F3213" s="26"/>
      <c r="G3213" s="26"/>
    </row>
    <row r="3214" spans="6:7">
      <c r="F3214" s="26"/>
      <c r="G3214" s="26"/>
    </row>
    <row r="3215" spans="6:7">
      <c r="F3215" s="26"/>
      <c r="G3215" s="26"/>
    </row>
    <row r="3216" spans="6:7">
      <c r="F3216" s="26"/>
      <c r="G3216" s="26"/>
    </row>
    <row r="3217" spans="6:7">
      <c r="F3217" s="26"/>
      <c r="G3217" s="26"/>
    </row>
    <row r="3218" spans="6:7">
      <c r="F3218" s="26"/>
      <c r="G3218" s="26"/>
    </row>
    <row r="3219" spans="6:7">
      <c r="F3219" s="26"/>
      <c r="G3219" s="26"/>
    </row>
    <row r="3220" spans="6:7">
      <c r="F3220" s="26"/>
      <c r="G3220" s="25"/>
    </row>
    <row r="3221" spans="6:7">
      <c r="F3221" s="26"/>
    </row>
    <row r="3222" spans="6:7">
      <c r="F3222" s="26"/>
    </row>
    <row r="3223" spans="6:7">
      <c r="F3223" s="26"/>
    </row>
    <row r="3224" spans="6:7">
      <c r="F3224" s="26"/>
    </row>
    <row r="3225" spans="6:7">
      <c r="F3225" s="25"/>
    </row>
  </sheetData>
  <phoneticPr fontId="17" type="noConversion"/>
  <dataValidations count="1">
    <dataValidation type="textLength" operator="equal" allowBlank="1" showInputMessage="1" showErrorMessage="1" sqref="O3:O135 R3:T135">
      <formula1>0</formula1>
    </dataValidation>
  </dataValidations>
  <pageMargins left="0.75" right="0.75" top="1" bottom="1" header="0.5" footer="0.5"/>
  <pageSetup orientation="portrait" r:id="rId1"/>
  <headerFooter alignWithMargins="0"/>
  <tableParts count="1">
    <tablePart r:id="rId2"/>
  </tableParts>
</worksheet>
</file>

<file path=xl/worksheets/sheet3.xml><?xml version="1.0" encoding="utf-8"?>
<worksheet xmlns="http://schemas.openxmlformats.org/spreadsheetml/2006/main" xmlns:r="http://schemas.openxmlformats.org/officeDocument/2006/relationships">
  <dimension ref="A1:B230"/>
  <sheetViews>
    <sheetView workbookViewId="0">
      <selection activeCell="A30" sqref="A30"/>
    </sheetView>
  </sheetViews>
  <sheetFormatPr defaultRowHeight="12.75"/>
  <cols>
    <col min="1" max="1" width="41" bestFit="1" customWidth="1"/>
  </cols>
  <sheetData>
    <row r="1" spans="1:2">
      <c r="A1" s="14" t="s">
        <v>2178</v>
      </c>
      <c r="B1" t="s">
        <v>2179</v>
      </c>
    </row>
    <row r="2" spans="1:2">
      <c r="A2" t="s">
        <v>2188</v>
      </c>
      <c r="B2" t="s">
        <v>2189</v>
      </c>
    </row>
    <row r="3" spans="1:2">
      <c r="A3" t="s">
        <v>2292</v>
      </c>
      <c r="B3" t="s">
        <v>2293</v>
      </c>
    </row>
    <row r="4" spans="1:2">
      <c r="A4" t="s">
        <v>2200</v>
      </c>
      <c r="B4" t="s">
        <v>2201</v>
      </c>
    </row>
    <row r="5" spans="1:2">
      <c r="A5" t="s">
        <v>2180</v>
      </c>
      <c r="B5" t="s">
        <v>2181</v>
      </c>
    </row>
    <row r="6" spans="1:2">
      <c r="A6" t="s">
        <v>2194</v>
      </c>
      <c r="B6" t="s">
        <v>2195</v>
      </c>
    </row>
    <row r="7" spans="1:2">
      <c r="A7" t="s">
        <v>2186</v>
      </c>
      <c r="B7" t="s">
        <v>2187</v>
      </c>
    </row>
    <row r="8" spans="1:2">
      <c r="A8" t="s">
        <v>2196</v>
      </c>
      <c r="B8" t="s">
        <v>2197</v>
      </c>
    </row>
    <row r="9" spans="1:2">
      <c r="A9" t="s">
        <v>2184</v>
      </c>
      <c r="B9" t="s">
        <v>2185</v>
      </c>
    </row>
    <row r="10" spans="1:2">
      <c r="A10" t="s">
        <v>2198</v>
      </c>
      <c r="B10" t="s">
        <v>2199</v>
      </c>
    </row>
    <row r="11" spans="1:2">
      <c r="A11" t="s">
        <v>2190</v>
      </c>
      <c r="B11" t="s">
        <v>2191</v>
      </c>
    </row>
    <row r="12" spans="1:2">
      <c r="A12" t="s">
        <v>2206</v>
      </c>
      <c r="B12" t="s">
        <v>2207</v>
      </c>
    </row>
    <row r="13" spans="1:2">
      <c r="A13" t="s">
        <v>2204</v>
      </c>
      <c r="B13" t="s">
        <v>2205</v>
      </c>
    </row>
    <row r="14" spans="1:2">
      <c r="A14" t="s">
        <v>2202</v>
      </c>
      <c r="B14" t="s">
        <v>2203</v>
      </c>
    </row>
    <row r="15" spans="1:2">
      <c r="A15" t="s">
        <v>2208</v>
      </c>
      <c r="B15" t="s">
        <v>2209</v>
      </c>
    </row>
    <row r="16" spans="1:2">
      <c r="A16" t="s">
        <v>2236</v>
      </c>
      <c r="B16" t="s">
        <v>2237</v>
      </c>
    </row>
    <row r="17" spans="1:2">
      <c r="A17" t="s">
        <v>2222</v>
      </c>
      <c r="B17" t="s">
        <v>2223</v>
      </c>
    </row>
    <row r="18" spans="1:2">
      <c r="A18" t="s">
        <v>2214</v>
      </c>
      <c r="B18" t="s">
        <v>2215</v>
      </c>
    </row>
    <row r="19" spans="1:2">
      <c r="A19" t="s">
        <v>2212</v>
      </c>
      <c r="B19" t="s">
        <v>2213</v>
      </c>
    </row>
    <row r="20" spans="1:2">
      <c r="A20" t="s">
        <v>2244</v>
      </c>
      <c r="B20" t="s">
        <v>2245</v>
      </c>
    </row>
    <row r="21" spans="1:2">
      <c r="A21" t="s">
        <v>2216</v>
      </c>
      <c r="B21" t="s">
        <v>2217</v>
      </c>
    </row>
    <row r="22" spans="1:2">
      <c r="A22" t="s">
        <v>2246</v>
      </c>
      <c r="B22" t="s">
        <v>2247</v>
      </c>
    </row>
    <row r="23" spans="1:2">
      <c r="A23" t="s">
        <v>2226</v>
      </c>
      <c r="B23" t="s">
        <v>2227</v>
      </c>
    </row>
    <row r="24" spans="1:2">
      <c r="A24" t="s">
        <v>2228</v>
      </c>
      <c r="B24" t="s">
        <v>2229</v>
      </c>
    </row>
    <row r="25" spans="1:2">
      <c r="A25" t="s">
        <v>2238</v>
      </c>
      <c r="B25" t="s">
        <v>2239</v>
      </c>
    </row>
    <row r="26" spans="1:2">
      <c r="A26" t="s">
        <v>2232</v>
      </c>
      <c r="B26" t="s">
        <v>2233</v>
      </c>
    </row>
    <row r="27" spans="1:2">
      <c r="A27" t="s">
        <v>2210</v>
      </c>
      <c r="B27" t="s">
        <v>2211</v>
      </c>
    </row>
    <row r="28" spans="1:2">
      <c r="A28" t="s">
        <v>2242</v>
      </c>
      <c r="B28" t="s">
        <v>2243</v>
      </c>
    </row>
    <row r="29" spans="1:2">
      <c r="A29" t="s">
        <v>2240</v>
      </c>
      <c r="B29" t="s">
        <v>2241</v>
      </c>
    </row>
    <row r="30" spans="1:2">
      <c r="A30" t="s">
        <v>2234</v>
      </c>
      <c r="B30" t="s">
        <v>2235</v>
      </c>
    </row>
    <row r="31" spans="1:2">
      <c r="A31" t="s">
        <v>2376</v>
      </c>
      <c r="B31" t="s">
        <v>2377</v>
      </c>
    </row>
    <row r="32" spans="1:2">
      <c r="A32" t="s">
        <v>2230</v>
      </c>
      <c r="B32" t="s">
        <v>2231</v>
      </c>
    </row>
    <row r="33" spans="1:2">
      <c r="A33" t="s">
        <v>2220</v>
      </c>
      <c r="B33" t="s">
        <v>2221</v>
      </c>
    </row>
    <row r="34" spans="1:2">
      <c r="A34" t="s">
        <v>2218</v>
      </c>
      <c r="B34" t="s">
        <v>2219</v>
      </c>
    </row>
    <row r="35" spans="1:2">
      <c r="A35" t="s">
        <v>2224</v>
      </c>
      <c r="B35" t="s">
        <v>2225</v>
      </c>
    </row>
    <row r="36" spans="1:2">
      <c r="A36" t="s">
        <v>2392</v>
      </c>
      <c r="B36" t="s">
        <v>2393</v>
      </c>
    </row>
    <row r="37" spans="1:2">
      <c r="A37" t="s">
        <v>2266</v>
      </c>
      <c r="B37" t="s">
        <v>2267</v>
      </c>
    </row>
    <row r="38" spans="1:2">
      <c r="A38" t="s">
        <v>2248</v>
      </c>
      <c r="B38" t="s">
        <v>2249</v>
      </c>
    </row>
    <row r="39" spans="1:2">
      <c r="A39" t="s">
        <v>2274</v>
      </c>
      <c r="B39" t="s">
        <v>2275</v>
      </c>
    </row>
    <row r="40" spans="1:2">
      <c r="A40" t="s">
        <v>2404</v>
      </c>
      <c r="B40" t="s">
        <v>2405</v>
      </c>
    </row>
    <row r="41" spans="1:2">
      <c r="A41" t="s">
        <v>2254</v>
      </c>
      <c r="B41" t="s">
        <v>2255</v>
      </c>
    </row>
    <row r="42" spans="1:2">
      <c r="A42" t="s">
        <v>2568</v>
      </c>
      <c r="B42" t="s">
        <v>2569</v>
      </c>
    </row>
    <row r="43" spans="1:2">
      <c r="A43" t="s">
        <v>2264</v>
      </c>
      <c r="B43" t="s">
        <v>2265</v>
      </c>
    </row>
    <row r="44" spans="1:2">
      <c r="A44" t="s">
        <v>2268</v>
      </c>
      <c r="B44" t="s">
        <v>2269</v>
      </c>
    </row>
    <row r="45" spans="1:2">
      <c r="A45" t="s">
        <v>2276</v>
      </c>
      <c r="B45" t="s">
        <v>2277</v>
      </c>
    </row>
    <row r="46" spans="1:2">
      <c r="A46" t="s">
        <v>2250</v>
      </c>
      <c r="B46" t="s">
        <v>2251</v>
      </c>
    </row>
    <row r="47" spans="1:2">
      <c r="A47" t="s">
        <v>2270</v>
      </c>
      <c r="B47" t="s">
        <v>2271</v>
      </c>
    </row>
    <row r="48" spans="1:2">
      <c r="A48" t="s">
        <v>2396</v>
      </c>
      <c r="B48" t="s">
        <v>2397</v>
      </c>
    </row>
    <row r="49" spans="1:2">
      <c r="A49" t="s">
        <v>2256</v>
      </c>
      <c r="B49" t="s">
        <v>2257</v>
      </c>
    </row>
    <row r="50" spans="1:2">
      <c r="A50" t="s">
        <v>2252</v>
      </c>
      <c r="B50" t="s">
        <v>2253</v>
      </c>
    </row>
    <row r="51" spans="1:2">
      <c r="A51" t="s">
        <v>2262</v>
      </c>
      <c r="B51" t="s">
        <v>2263</v>
      </c>
    </row>
    <row r="52" spans="1:2">
      <c r="A52" t="s">
        <v>2272</v>
      </c>
      <c r="B52" t="s">
        <v>2273</v>
      </c>
    </row>
    <row r="53" spans="1:2">
      <c r="A53" t="s">
        <v>2260</v>
      </c>
      <c r="B53" t="s">
        <v>2261</v>
      </c>
    </row>
    <row r="54" spans="1:2">
      <c r="A54" t="s">
        <v>2362</v>
      </c>
      <c r="B54" t="s">
        <v>2363</v>
      </c>
    </row>
    <row r="55" spans="1:2">
      <c r="A55" t="s">
        <v>2278</v>
      </c>
      <c r="B55" t="s">
        <v>2279</v>
      </c>
    </row>
    <row r="56" spans="1:2">
      <c r="A56" t="s">
        <v>2280</v>
      </c>
      <c r="B56" t="s">
        <v>2281</v>
      </c>
    </row>
    <row r="57" spans="1:2">
      <c r="A57" t="s">
        <v>2286</v>
      </c>
      <c r="B57" t="s">
        <v>2287</v>
      </c>
    </row>
    <row r="58" spans="1:2">
      <c r="A58" t="s">
        <v>2284</v>
      </c>
      <c r="B58" t="s">
        <v>2285</v>
      </c>
    </row>
    <row r="59" spans="1:2">
      <c r="A59" t="s">
        <v>2288</v>
      </c>
      <c r="B59" t="s">
        <v>2289</v>
      </c>
    </row>
    <row r="60" spans="1:2">
      <c r="A60" t="s">
        <v>2290</v>
      </c>
      <c r="B60" t="s">
        <v>2291</v>
      </c>
    </row>
    <row r="61" spans="1:2">
      <c r="A61" t="s">
        <v>2586</v>
      </c>
      <c r="B61" t="s">
        <v>2587</v>
      </c>
    </row>
    <row r="62" spans="1:2">
      <c r="A62" t="s">
        <v>2294</v>
      </c>
      <c r="B62" t="s">
        <v>2295</v>
      </c>
    </row>
    <row r="63" spans="1:2">
      <c r="A63" t="s">
        <v>2298</v>
      </c>
      <c r="B63" t="s">
        <v>2299</v>
      </c>
    </row>
    <row r="64" spans="1:2">
      <c r="A64" t="s">
        <v>2562</v>
      </c>
      <c r="B64" t="s">
        <v>2563</v>
      </c>
    </row>
    <row r="65" spans="1:2">
      <c r="A65" t="s">
        <v>2342</v>
      </c>
      <c r="B65" t="s">
        <v>2343</v>
      </c>
    </row>
    <row r="66" spans="1:2">
      <c r="A66" t="s">
        <v>2302</v>
      </c>
      <c r="B66" t="s">
        <v>2303</v>
      </c>
    </row>
    <row r="67" spans="1:2">
      <c r="A67" t="s">
        <v>2296</v>
      </c>
      <c r="B67" t="s">
        <v>2297</v>
      </c>
    </row>
    <row r="68" spans="1:2">
      <c r="A68" t="s">
        <v>2306</v>
      </c>
      <c r="B68" t="s">
        <v>2307</v>
      </c>
    </row>
    <row r="69" spans="1:2">
      <c r="A69" t="s">
        <v>2312</v>
      </c>
      <c r="B69" t="s">
        <v>2313</v>
      </c>
    </row>
    <row r="70" spans="1:2">
      <c r="A70" t="s">
        <v>2316</v>
      </c>
      <c r="B70" t="s">
        <v>2317</v>
      </c>
    </row>
    <row r="71" spans="1:2">
      <c r="A71" t="s">
        <v>2310</v>
      </c>
      <c r="B71" t="s">
        <v>2311</v>
      </c>
    </row>
    <row r="72" spans="1:2">
      <c r="A72" t="s">
        <v>2308</v>
      </c>
      <c r="B72" t="s">
        <v>2309</v>
      </c>
    </row>
    <row r="73" spans="1:2">
      <c r="A73" t="s">
        <v>2318</v>
      </c>
      <c r="B73" t="s">
        <v>2319</v>
      </c>
    </row>
    <row r="74" spans="1:2">
      <c r="A74" t="s">
        <v>2328</v>
      </c>
      <c r="B74" t="s">
        <v>2329</v>
      </c>
    </row>
    <row r="75" spans="1:2">
      <c r="A75" t="s">
        <v>2500</v>
      </c>
      <c r="B75" t="s">
        <v>2501</v>
      </c>
    </row>
    <row r="76" spans="1:2">
      <c r="A76" t="s">
        <v>2570</v>
      </c>
      <c r="B76" t="s">
        <v>2571</v>
      </c>
    </row>
    <row r="77" spans="1:2">
      <c r="A77" t="s">
        <v>2320</v>
      </c>
      <c r="B77" t="s">
        <v>2321</v>
      </c>
    </row>
    <row r="78" spans="1:2">
      <c r="A78" t="s">
        <v>2336</v>
      </c>
      <c r="B78" t="s">
        <v>2337</v>
      </c>
    </row>
    <row r="79" spans="1:2">
      <c r="A79" t="s">
        <v>2326</v>
      </c>
      <c r="B79" t="s">
        <v>2327</v>
      </c>
    </row>
    <row r="80" spans="1:2">
      <c r="A80" t="s">
        <v>2282</v>
      </c>
      <c r="B80" t="s">
        <v>2283</v>
      </c>
    </row>
    <row r="81" spans="1:2">
      <c r="A81" t="s">
        <v>2330</v>
      </c>
      <c r="B81" t="s">
        <v>2331</v>
      </c>
    </row>
    <row r="82" spans="1:2">
      <c r="A82" t="s">
        <v>2332</v>
      </c>
      <c r="B82" t="s">
        <v>2333</v>
      </c>
    </row>
    <row r="83" spans="1:2">
      <c r="A83" t="s">
        <v>2344</v>
      </c>
      <c r="B83" t="s">
        <v>2345</v>
      </c>
    </row>
    <row r="84" spans="1:2">
      <c r="A84" t="s">
        <v>2334</v>
      </c>
      <c r="B84" t="s">
        <v>2335</v>
      </c>
    </row>
    <row r="85" spans="1:2">
      <c r="A85" t="s">
        <v>2324</v>
      </c>
      <c r="B85" t="s">
        <v>2325</v>
      </c>
    </row>
    <row r="86" spans="1:2">
      <c r="A86" t="s">
        <v>2340</v>
      </c>
      <c r="B86" t="s">
        <v>2341</v>
      </c>
    </row>
    <row r="87" spans="1:2">
      <c r="A87" t="s">
        <v>2350</v>
      </c>
      <c r="B87" t="s">
        <v>2351</v>
      </c>
    </row>
    <row r="88" spans="1:2">
      <c r="A88" t="s">
        <v>2348</v>
      </c>
      <c r="B88" t="s">
        <v>2349</v>
      </c>
    </row>
    <row r="89" spans="1:2">
      <c r="A89" t="s">
        <v>2338</v>
      </c>
      <c r="B89" t="s">
        <v>2339</v>
      </c>
    </row>
    <row r="90" spans="1:2">
      <c r="A90" t="s">
        <v>2352</v>
      </c>
      <c r="B90" t="s">
        <v>2353</v>
      </c>
    </row>
    <row r="91" spans="1:2">
      <c r="A91" t="s">
        <v>2354</v>
      </c>
      <c r="B91" t="s">
        <v>2355</v>
      </c>
    </row>
    <row r="92" spans="1:2">
      <c r="A92" t="s">
        <v>2364</v>
      </c>
      <c r="B92" t="s">
        <v>2365</v>
      </c>
    </row>
    <row r="93" spans="1:2">
      <c r="A93" t="s">
        <v>2358</v>
      </c>
      <c r="B93" t="s">
        <v>2359</v>
      </c>
    </row>
    <row r="94" spans="1:2">
      <c r="A94" t="s">
        <v>2360</v>
      </c>
      <c r="B94" t="s">
        <v>2361</v>
      </c>
    </row>
    <row r="95" spans="1:2">
      <c r="A95" t="s">
        <v>2356</v>
      </c>
      <c r="B95" t="s">
        <v>2357</v>
      </c>
    </row>
    <row r="96" spans="1:2">
      <c r="A96" t="s">
        <v>2366</v>
      </c>
      <c r="B96" t="s">
        <v>2367</v>
      </c>
    </row>
    <row r="97" spans="1:2">
      <c r="A97" t="s">
        <v>2378</v>
      </c>
      <c r="B97" t="s">
        <v>2379</v>
      </c>
    </row>
    <row r="98" spans="1:2">
      <c r="A98" t="s">
        <v>2374</v>
      </c>
      <c r="B98" t="s">
        <v>2375</v>
      </c>
    </row>
    <row r="99" spans="1:2">
      <c r="A99" t="s">
        <v>2368</v>
      </c>
      <c r="B99" t="s">
        <v>2369</v>
      </c>
    </row>
    <row r="100" spans="1:2">
      <c r="A100" t="s">
        <v>2370</v>
      </c>
      <c r="B100" t="s">
        <v>2371</v>
      </c>
    </row>
    <row r="101" spans="1:2">
      <c r="A101" t="s">
        <v>2372</v>
      </c>
      <c r="B101" t="s">
        <v>2373</v>
      </c>
    </row>
    <row r="102" spans="1:2">
      <c r="A102" t="s">
        <v>2380</v>
      </c>
      <c r="B102" t="s">
        <v>2381</v>
      </c>
    </row>
    <row r="103" spans="1:2">
      <c r="A103" t="s">
        <v>2382</v>
      </c>
      <c r="B103" t="s">
        <v>2383</v>
      </c>
    </row>
    <row r="104" spans="1:2">
      <c r="A104" t="s">
        <v>2386</v>
      </c>
      <c r="B104" t="s">
        <v>2387</v>
      </c>
    </row>
    <row r="105" spans="1:2">
      <c r="A105" t="s">
        <v>2384</v>
      </c>
      <c r="B105" t="s">
        <v>2385</v>
      </c>
    </row>
    <row r="106" spans="1:2">
      <c r="A106" t="s">
        <v>2406</v>
      </c>
      <c r="B106" t="s">
        <v>2407</v>
      </c>
    </row>
    <row r="107" spans="1:2">
      <c r="A107" t="s">
        <v>2388</v>
      </c>
      <c r="B107" t="s">
        <v>2389</v>
      </c>
    </row>
    <row r="108" spans="1:2">
      <c r="A108" t="s">
        <v>2394</v>
      </c>
      <c r="B108" t="s">
        <v>2395</v>
      </c>
    </row>
    <row r="109" spans="1:2">
      <c r="A109" t="s">
        <v>2402</v>
      </c>
      <c r="B109" t="s">
        <v>2403</v>
      </c>
    </row>
    <row r="110" spans="1:2">
      <c r="A110" t="s">
        <v>2390</v>
      </c>
      <c r="B110" t="s">
        <v>2391</v>
      </c>
    </row>
    <row r="111" spans="1:2">
      <c r="A111" t="s">
        <v>2408</v>
      </c>
      <c r="B111" t="s">
        <v>2409</v>
      </c>
    </row>
    <row r="112" spans="1:2">
      <c r="A112" t="s">
        <v>2426</v>
      </c>
      <c r="B112" t="s">
        <v>2427</v>
      </c>
    </row>
    <row r="113" spans="1:2">
      <c r="A113" t="s">
        <v>2410</v>
      </c>
      <c r="B113" t="s">
        <v>2411</v>
      </c>
    </row>
    <row r="114" spans="1:2">
      <c r="A114" t="s">
        <v>2420</v>
      </c>
      <c r="B114" t="s">
        <v>2421</v>
      </c>
    </row>
    <row r="115" spans="1:2">
      <c r="A115" t="s">
        <v>2418</v>
      </c>
      <c r="B115" t="s">
        <v>2419</v>
      </c>
    </row>
    <row r="116" spans="1:2">
      <c r="A116" t="s">
        <v>2414</v>
      </c>
      <c r="B116" t="s">
        <v>2415</v>
      </c>
    </row>
    <row r="117" spans="1:2">
      <c r="A117" t="s">
        <v>2422</v>
      </c>
      <c r="B117" t="s">
        <v>2423</v>
      </c>
    </row>
    <row r="118" spans="1:2">
      <c r="A118" t="s">
        <v>2424</v>
      </c>
      <c r="B118" t="s">
        <v>2425</v>
      </c>
    </row>
    <row r="119" spans="1:2">
      <c r="A119" t="s">
        <v>2446</v>
      </c>
      <c r="B119" t="s">
        <v>2447</v>
      </c>
    </row>
    <row r="120" spans="1:2">
      <c r="A120" t="s">
        <v>2438</v>
      </c>
      <c r="B120" t="s">
        <v>2439</v>
      </c>
    </row>
    <row r="121" spans="1:2">
      <c r="A121" t="s">
        <v>2434</v>
      </c>
      <c r="B121" t="s">
        <v>2435</v>
      </c>
    </row>
    <row r="122" spans="1:2">
      <c r="A122" t="s">
        <v>2462</v>
      </c>
      <c r="B122" t="s">
        <v>2463</v>
      </c>
    </row>
    <row r="123" spans="1:2">
      <c r="A123" t="s">
        <v>2466</v>
      </c>
      <c r="B123" t="s">
        <v>2467</v>
      </c>
    </row>
    <row r="124" spans="1:2">
      <c r="A124" t="s">
        <v>2460</v>
      </c>
      <c r="B124" t="s">
        <v>2461</v>
      </c>
    </row>
    <row r="125" spans="1:2">
      <c r="A125" t="s">
        <v>2440</v>
      </c>
      <c r="B125" t="s">
        <v>2441</v>
      </c>
    </row>
    <row r="126" spans="1:2">
      <c r="A126" t="s">
        <v>2456</v>
      </c>
      <c r="B126" t="s">
        <v>2457</v>
      </c>
    </row>
    <row r="127" spans="1:2">
      <c r="A127" t="s">
        <v>2436</v>
      </c>
      <c r="B127" t="s">
        <v>2437</v>
      </c>
    </row>
    <row r="128" spans="1:2">
      <c r="A128" t="s">
        <v>2450</v>
      </c>
      <c r="B128" t="s">
        <v>2451</v>
      </c>
    </row>
    <row r="129" spans="1:2">
      <c r="A129" t="s">
        <v>2452</v>
      </c>
      <c r="B129" t="s">
        <v>2453</v>
      </c>
    </row>
    <row r="130" spans="1:2">
      <c r="A130" t="s">
        <v>2458</v>
      </c>
      <c r="B130" t="s">
        <v>2459</v>
      </c>
    </row>
    <row r="131" spans="1:2">
      <c r="A131" t="s">
        <v>2630</v>
      </c>
      <c r="B131" t="s">
        <v>2631</v>
      </c>
    </row>
    <row r="132" spans="1:2">
      <c r="A132" t="s">
        <v>2464</v>
      </c>
      <c r="B132" t="s">
        <v>2465</v>
      </c>
    </row>
    <row r="133" spans="1:2">
      <c r="A133" t="s">
        <v>2314</v>
      </c>
      <c r="B133" t="s">
        <v>2315</v>
      </c>
    </row>
    <row r="134" spans="1:2">
      <c r="A134" t="s">
        <v>2432</v>
      </c>
      <c r="B134" t="s">
        <v>2433</v>
      </c>
    </row>
    <row r="135" spans="1:2">
      <c r="A135" t="s">
        <v>2430</v>
      </c>
      <c r="B135" t="s">
        <v>2431</v>
      </c>
    </row>
    <row r="136" spans="1:2">
      <c r="A136" t="s">
        <v>2444</v>
      </c>
      <c r="B136" t="s">
        <v>2445</v>
      </c>
    </row>
    <row r="137" spans="1:2">
      <c r="A137" t="s">
        <v>2454</v>
      </c>
      <c r="B137" t="s">
        <v>2455</v>
      </c>
    </row>
    <row r="138" spans="1:2">
      <c r="A138" t="s">
        <v>2428</v>
      </c>
      <c r="B138" t="s">
        <v>2429</v>
      </c>
    </row>
    <row r="139" spans="1:2">
      <c r="A139" t="s">
        <v>2468</v>
      </c>
      <c r="B139" t="s">
        <v>2469</v>
      </c>
    </row>
    <row r="140" spans="1:2">
      <c r="A140" t="s">
        <v>2442</v>
      </c>
      <c r="B140" t="s">
        <v>2443</v>
      </c>
    </row>
    <row r="141" spans="1:2">
      <c r="A141" t="s">
        <v>2470</v>
      </c>
      <c r="B141" t="s">
        <v>2471</v>
      </c>
    </row>
    <row r="142" spans="1:2">
      <c r="A142" t="s">
        <v>2488</v>
      </c>
      <c r="B142" t="s">
        <v>2489</v>
      </c>
    </row>
    <row r="143" spans="1:2">
      <c r="A143" t="s">
        <v>2486</v>
      </c>
      <c r="B143" t="s">
        <v>2487</v>
      </c>
    </row>
    <row r="144" spans="1:2">
      <c r="A144" t="s">
        <v>2482</v>
      </c>
      <c r="B144" t="s">
        <v>2483</v>
      </c>
    </row>
    <row r="145" spans="1:2">
      <c r="A145" t="s">
        <v>2192</v>
      </c>
      <c r="B145" t="s">
        <v>2193</v>
      </c>
    </row>
    <row r="146" spans="1:2">
      <c r="A146" t="s">
        <v>2472</v>
      </c>
      <c r="B146" t="s">
        <v>2473</v>
      </c>
    </row>
    <row r="147" spans="1:2">
      <c r="A147" t="s">
        <v>2492</v>
      </c>
      <c r="B147" t="s">
        <v>2493</v>
      </c>
    </row>
    <row r="148" spans="1:2">
      <c r="A148" t="s">
        <v>2480</v>
      </c>
      <c r="B148" t="s">
        <v>2481</v>
      </c>
    </row>
    <row r="149" spans="1:2">
      <c r="A149" t="s">
        <v>2474</v>
      </c>
      <c r="B149" t="s">
        <v>2475</v>
      </c>
    </row>
    <row r="150" spans="1:2">
      <c r="A150" t="s">
        <v>2478</v>
      </c>
      <c r="B150" t="s">
        <v>2479</v>
      </c>
    </row>
    <row r="151" spans="1:2">
      <c r="A151" t="s">
        <v>2490</v>
      </c>
      <c r="B151" t="s">
        <v>2491</v>
      </c>
    </row>
    <row r="152" spans="1:2">
      <c r="A152" t="s">
        <v>2476</v>
      </c>
      <c r="B152" t="s">
        <v>2477</v>
      </c>
    </row>
    <row r="153" spans="1:2">
      <c r="A153" t="s">
        <v>2448</v>
      </c>
      <c r="B153" t="s">
        <v>2449</v>
      </c>
    </row>
    <row r="154" spans="1:2">
      <c r="A154" t="s">
        <v>2484</v>
      </c>
      <c r="B154" t="s">
        <v>2485</v>
      </c>
    </row>
    <row r="155" spans="1:2">
      <c r="A155" t="s">
        <v>2494</v>
      </c>
      <c r="B155" t="s">
        <v>2495</v>
      </c>
    </row>
    <row r="156" spans="1:2">
      <c r="A156" t="s">
        <v>2506</v>
      </c>
      <c r="B156" t="s">
        <v>2507</v>
      </c>
    </row>
    <row r="157" spans="1:2">
      <c r="A157" t="s">
        <v>2518</v>
      </c>
      <c r="B157" t="s">
        <v>2519</v>
      </c>
    </row>
    <row r="158" spans="1:2">
      <c r="A158" t="s">
        <v>2496</v>
      </c>
      <c r="B158" t="s">
        <v>2497</v>
      </c>
    </row>
    <row r="159" spans="1:2">
      <c r="A159" t="s">
        <v>2502</v>
      </c>
      <c r="B159" t="s">
        <v>2503</v>
      </c>
    </row>
    <row r="160" spans="1:2">
      <c r="A160" t="s">
        <v>2520</v>
      </c>
      <c r="B160" t="s">
        <v>2521</v>
      </c>
    </row>
    <row r="161" spans="1:2">
      <c r="A161" t="s">
        <v>2498</v>
      </c>
      <c r="B161" t="s">
        <v>2499</v>
      </c>
    </row>
    <row r="162" spans="1:2">
      <c r="A162" t="s">
        <v>2504</v>
      </c>
      <c r="B162" t="s">
        <v>2505</v>
      </c>
    </row>
    <row r="163" spans="1:2">
      <c r="A163" t="s">
        <v>2512</v>
      </c>
      <c r="B163" t="s">
        <v>2513</v>
      </c>
    </row>
    <row r="164" spans="1:2">
      <c r="A164" t="s">
        <v>2508</v>
      </c>
      <c r="B164" t="s">
        <v>2509</v>
      </c>
    </row>
    <row r="165" spans="1:2">
      <c r="A165" t="s">
        <v>2516</v>
      </c>
      <c r="B165" t="s">
        <v>2517</v>
      </c>
    </row>
    <row r="166" spans="1:2">
      <c r="A166" t="s">
        <v>2514</v>
      </c>
      <c r="B166" t="s">
        <v>2515</v>
      </c>
    </row>
    <row r="167" spans="1:2">
      <c r="A167" t="s">
        <v>2522</v>
      </c>
      <c r="B167" t="s">
        <v>2523</v>
      </c>
    </row>
    <row r="168" spans="1:2">
      <c r="A168" t="s">
        <v>2524</v>
      </c>
      <c r="B168" t="s">
        <v>2525</v>
      </c>
    </row>
    <row r="169" spans="1:2">
      <c r="A169" t="s">
        <v>2526</v>
      </c>
      <c r="B169" t="s">
        <v>2527</v>
      </c>
    </row>
    <row r="170" spans="1:2">
      <c r="A170" t="s">
        <v>2528</v>
      </c>
      <c r="B170" t="s">
        <v>2529</v>
      </c>
    </row>
    <row r="171" spans="1:2">
      <c r="A171" t="s">
        <v>2530</v>
      </c>
      <c r="B171" t="s">
        <v>2531</v>
      </c>
    </row>
    <row r="172" spans="1:2">
      <c r="A172" t="s">
        <v>2398</v>
      </c>
      <c r="B172" t="s">
        <v>2399</v>
      </c>
    </row>
    <row r="173" spans="1:2">
      <c r="A173" t="s">
        <v>2412</v>
      </c>
      <c r="B173" t="s">
        <v>2413</v>
      </c>
    </row>
    <row r="174" spans="1:2">
      <c r="A174" t="s">
        <v>2612</v>
      </c>
      <c r="B174" t="s">
        <v>2613</v>
      </c>
    </row>
    <row r="175" spans="1:2">
      <c r="A175" t="s">
        <v>2626</v>
      </c>
      <c r="B175" t="s">
        <v>2627</v>
      </c>
    </row>
    <row r="176" spans="1:2">
      <c r="A176" t="s">
        <v>2552</v>
      </c>
      <c r="B176" t="s">
        <v>2553</v>
      </c>
    </row>
    <row r="177" spans="1:2">
      <c r="A177" t="s">
        <v>2560</v>
      </c>
      <c r="B177" t="s">
        <v>2561</v>
      </c>
    </row>
    <row r="178" spans="1:2">
      <c r="A178" t="s">
        <v>2532</v>
      </c>
      <c r="B178" t="s">
        <v>2533</v>
      </c>
    </row>
    <row r="179" spans="1:2">
      <c r="A179" t="s">
        <v>2554</v>
      </c>
      <c r="B179" t="s">
        <v>2555</v>
      </c>
    </row>
    <row r="180" spans="1:2">
      <c r="A180" t="s">
        <v>2536</v>
      </c>
      <c r="B180" t="s">
        <v>2537</v>
      </c>
    </row>
    <row r="181" spans="1:2">
      <c r="A181" t="s">
        <v>2550</v>
      </c>
      <c r="B181" t="s">
        <v>2551</v>
      </c>
    </row>
    <row r="182" spans="1:2">
      <c r="A182" t="s">
        <v>2540</v>
      </c>
      <c r="B182" t="s">
        <v>2541</v>
      </c>
    </row>
    <row r="183" spans="1:2">
      <c r="A183" t="s">
        <v>2548</v>
      </c>
      <c r="B183" t="s">
        <v>2549</v>
      </c>
    </row>
    <row r="184" spans="1:2">
      <c r="A184" t="s">
        <v>2544</v>
      </c>
      <c r="B184" t="s">
        <v>2545</v>
      </c>
    </row>
    <row r="185" spans="1:2">
      <c r="A185" t="s">
        <v>2534</v>
      </c>
      <c r="B185" t="s">
        <v>2535</v>
      </c>
    </row>
    <row r="186" spans="1:2">
      <c r="A186" t="s">
        <v>2556</v>
      </c>
      <c r="B186" t="s">
        <v>2557</v>
      </c>
    </row>
    <row r="187" spans="1:2">
      <c r="A187" t="s">
        <v>2632</v>
      </c>
      <c r="B187" t="s">
        <v>2633</v>
      </c>
    </row>
    <row r="188" spans="1:2">
      <c r="A188" t="s">
        <v>2346</v>
      </c>
      <c r="B188" t="s">
        <v>2347</v>
      </c>
    </row>
    <row r="189" spans="1:2">
      <c r="A189" t="s">
        <v>2400</v>
      </c>
      <c r="B189" t="s">
        <v>2401</v>
      </c>
    </row>
    <row r="190" spans="1:2">
      <c r="A190" t="s">
        <v>2304</v>
      </c>
      <c r="B190" t="s">
        <v>2305</v>
      </c>
    </row>
    <row r="191" spans="1:2">
      <c r="A191" t="s">
        <v>2416</v>
      </c>
      <c r="B191" t="s">
        <v>2417</v>
      </c>
    </row>
    <row r="192" spans="1:2">
      <c r="A192" t="s">
        <v>2542</v>
      </c>
      <c r="B192" t="s">
        <v>2543</v>
      </c>
    </row>
    <row r="193" spans="1:2">
      <c r="A193" t="s">
        <v>2510</v>
      </c>
      <c r="B193" t="s">
        <v>2511</v>
      </c>
    </row>
    <row r="194" spans="1:2">
      <c r="A194" t="s">
        <v>2558</v>
      </c>
      <c r="B194" t="s">
        <v>2559</v>
      </c>
    </row>
    <row r="195" spans="1:2">
      <c r="A195" t="s">
        <v>2546</v>
      </c>
      <c r="B195" t="s">
        <v>2547</v>
      </c>
    </row>
    <row r="196" spans="1:2">
      <c r="A196" t="s">
        <v>2564</v>
      </c>
      <c r="B196" t="s">
        <v>2565</v>
      </c>
    </row>
    <row r="197" spans="1:2">
      <c r="A197" t="s">
        <v>2538</v>
      </c>
      <c r="B197" t="s">
        <v>2539</v>
      </c>
    </row>
    <row r="198" spans="1:2">
      <c r="A198" t="s">
        <v>2258</v>
      </c>
      <c r="B198" t="s">
        <v>2259</v>
      </c>
    </row>
    <row r="199" spans="1:2">
      <c r="A199" t="s">
        <v>2594</v>
      </c>
      <c r="B199" t="s">
        <v>2595</v>
      </c>
    </row>
    <row r="200" spans="1:2">
      <c r="A200" t="s">
        <v>2576</v>
      </c>
      <c r="B200" t="s">
        <v>2577</v>
      </c>
    </row>
    <row r="201" spans="1:2">
      <c r="A201" t="s">
        <v>2596</v>
      </c>
      <c r="B201" t="s">
        <v>2597</v>
      </c>
    </row>
    <row r="202" spans="1:2">
      <c r="A202" t="s">
        <v>2574</v>
      </c>
      <c r="B202" t="s">
        <v>2575</v>
      </c>
    </row>
    <row r="203" spans="1:2">
      <c r="A203" t="s">
        <v>2572</v>
      </c>
      <c r="B203" t="s">
        <v>2573</v>
      </c>
    </row>
    <row r="204" spans="1:2">
      <c r="A204" t="s">
        <v>2578</v>
      </c>
      <c r="B204" t="s">
        <v>2579</v>
      </c>
    </row>
    <row r="205" spans="1:2">
      <c r="A205" t="s">
        <v>2584</v>
      </c>
      <c r="B205" t="s">
        <v>2585</v>
      </c>
    </row>
    <row r="206" spans="1:2">
      <c r="A206" t="s">
        <v>2590</v>
      </c>
      <c r="B206" t="s">
        <v>2591</v>
      </c>
    </row>
    <row r="207" spans="1:2">
      <c r="A207" t="s">
        <v>2582</v>
      </c>
      <c r="B207" t="s">
        <v>2583</v>
      </c>
    </row>
    <row r="208" spans="1:2">
      <c r="A208" t="s">
        <v>2588</v>
      </c>
      <c r="B208" t="s">
        <v>2589</v>
      </c>
    </row>
    <row r="209" spans="1:2">
      <c r="A209" t="s">
        <v>2580</v>
      </c>
      <c r="B209" t="s">
        <v>2581</v>
      </c>
    </row>
    <row r="210" spans="1:2">
      <c r="A210" t="s">
        <v>2566</v>
      </c>
      <c r="B210" t="s">
        <v>2567</v>
      </c>
    </row>
    <row r="211" spans="1:2">
      <c r="A211" t="s">
        <v>2592</v>
      </c>
      <c r="B211" t="s">
        <v>2593</v>
      </c>
    </row>
    <row r="212" spans="1:2">
      <c r="A212" t="s">
        <v>2600</v>
      </c>
      <c r="B212" t="s">
        <v>2601</v>
      </c>
    </row>
    <row r="213" spans="1:2">
      <c r="A213" t="s">
        <v>2598</v>
      </c>
      <c r="B213" t="s">
        <v>2599</v>
      </c>
    </row>
    <row r="214" spans="1:2">
      <c r="A214" t="s">
        <v>2182</v>
      </c>
      <c r="B214" t="s">
        <v>2183</v>
      </c>
    </row>
    <row r="215" spans="1:2">
      <c r="A215" t="s">
        <v>2604</v>
      </c>
      <c r="B215" t="s">
        <v>2605</v>
      </c>
    </row>
    <row r="216" spans="1:2">
      <c r="A216" t="s">
        <v>2602</v>
      </c>
      <c r="B216" t="s">
        <v>2603</v>
      </c>
    </row>
    <row r="217" spans="1:2">
      <c r="A217" t="s">
        <v>2606</v>
      </c>
      <c r="B217" t="s">
        <v>2607</v>
      </c>
    </row>
    <row r="218" spans="1:2">
      <c r="A218" t="s">
        <v>2608</v>
      </c>
      <c r="B218" t="s">
        <v>2609</v>
      </c>
    </row>
    <row r="219" spans="1:2">
      <c r="A219" t="s">
        <v>2622</v>
      </c>
      <c r="B219" t="s">
        <v>2623</v>
      </c>
    </row>
    <row r="220" spans="1:2">
      <c r="A220" t="s">
        <v>2610</v>
      </c>
      <c r="B220" t="s">
        <v>2611</v>
      </c>
    </row>
    <row r="221" spans="1:2">
      <c r="A221" t="s">
        <v>2614</v>
      </c>
      <c r="B221" t="s">
        <v>2615</v>
      </c>
    </row>
    <row r="222" spans="1:2">
      <c r="A222" t="s">
        <v>2620</v>
      </c>
      <c r="B222" t="s">
        <v>2621</v>
      </c>
    </row>
    <row r="223" spans="1:2">
      <c r="A223" t="s">
        <v>2616</v>
      </c>
      <c r="B223" t="s">
        <v>2617</v>
      </c>
    </row>
    <row r="224" spans="1:2">
      <c r="A224" t="s">
        <v>2618</v>
      </c>
      <c r="B224" t="s">
        <v>2619</v>
      </c>
    </row>
    <row r="225" spans="1:2">
      <c r="A225" t="s">
        <v>2322</v>
      </c>
      <c r="B225" t="s">
        <v>2323</v>
      </c>
    </row>
    <row r="226" spans="1:2">
      <c r="A226" t="s">
        <v>2624</v>
      </c>
      <c r="B226" t="s">
        <v>2625</v>
      </c>
    </row>
    <row r="227" spans="1:2">
      <c r="A227" t="s">
        <v>2300</v>
      </c>
      <c r="B227" t="s">
        <v>2301</v>
      </c>
    </row>
    <row r="228" spans="1:2">
      <c r="A228" t="s">
        <v>2628</v>
      </c>
      <c r="B228" t="s">
        <v>2629</v>
      </c>
    </row>
    <row r="229" spans="1:2">
      <c r="A229" t="s">
        <v>2634</v>
      </c>
      <c r="B229" t="s">
        <v>2635</v>
      </c>
    </row>
    <row r="230" spans="1:2">
      <c r="A230" t="s">
        <v>2636</v>
      </c>
      <c r="B230" t="s">
        <v>2637</v>
      </c>
    </row>
  </sheetData>
  <phoneticPr fontId="5"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dimension ref="A1:W959"/>
  <sheetViews>
    <sheetView zoomScale="86" zoomScaleNormal="86" workbookViewId="0">
      <selection activeCell="A15" sqref="A15"/>
    </sheetView>
  </sheetViews>
  <sheetFormatPr defaultRowHeight="12.75"/>
  <cols>
    <col min="1" max="1" width="17.140625" customWidth="1"/>
    <col min="2" max="2" width="15" customWidth="1"/>
    <col min="7" max="7" width="5.5703125" customWidth="1"/>
    <col min="8" max="8" width="3.5703125" customWidth="1"/>
    <col min="9" max="10" width="3.28515625" customWidth="1"/>
    <col min="11" max="11" width="2.42578125" customWidth="1"/>
    <col min="13" max="16" width="10.42578125" style="59" customWidth="1"/>
    <col min="17" max="23" width="9.140625" style="59"/>
  </cols>
  <sheetData>
    <row r="1" spans="1:21" ht="15.75">
      <c r="A1" s="50" t="s">
        <v>62</v>
      </c>
      <c r="B1" s="50" t="s">
        <v>63</v>
      </c>
      <c r="C1" s="50" t="s">
        <v>64</v>
      </c>
      <c r="D1" s="51" t="s">
        <v>639</v>
      </c>
      <c r="E1" s="51" t="s">
        <v>640</v>
      </c>
      <c r="F1" s="51" t="s">
        <v>641</v>
      </c>
      <c r="G1" s="51" t="s">
        <v>642</v>
      </c>
      <c r="H1" s="51" t="s">
        <v>643</v>
      </c>
      <c r="I1" s="51" t="s">
        <v>644</v>
      </c>
      <c r="J1" s="51" t="s">
        <v>645</v>
      </c>
      <c r="K1" s="51" t="s">
        <v>646</v>
      </c>
      <c r="L1" s="53" t="s">
        <v>647</v>
      </c>
      <c r="M1" s="58"/>
      <c r="N1" s="58"/>
      <c r="O1" s="58"/>
      <c r="P1" s="58"/>
      <c r="Q1" s="58"/>
      <c r="R1" s="58"/>
      <c r="S1" s="58"/>
      <c r="T1" s="58"/>
      <c r="U1" s="58"/>
    </row>
    <row r="2" spans="1:21">
      <c r="A2" s="48" t="s">
        <v>983</v>
      </c>
      <c r="B2" s="48" t="s">
        <v>558</v>
      </c>
      <c r="C2" s="48">
        <v>2300205</v>
      </c>
      <c r="D2" s="52" t="s">
        <v>559</v>
      </c>
      <c r="E2" s="52" t="s">
        <v>1467</v>
      </c>
      <c r="F2" s="52" t="s">
        <v>2726</v>
      </c>
      <c r="G2" s="52" t="s">
        <v>560</v>
      </c>
      <c r="H2" s="52"/>
      <c r="I2" s="52"/>
      <c r="J2" s="52"/>
      <c r="K2" s="52"/>
      <c r="L2" s="54" t="s">
        <v>65</v>
      </c>
      <c r="M2" s="57"/>
    </row>
    <row r="3" spans="1:21">
      <c r="A3" s="48" t="s">
        <v>983</v>
      </c>
      <c r="B3" s="48" t="s">
        <v>558</v>
      </c>
      <c r="C3" s="48">
        <v>2300205</v>
      </c>
      <c r="D3" s="52" t="s">
        <v>561</v>
      </c>
      <c r="E3" s="52" t="s">
        <v>1431</v>
      </c>
      <c r="F3" s="52"/>
      <c r="G3" s="52"/>
      <c r="H3" s="52"/>
      <c r="I3" s="52"/>
      <c r="J3" s="52"/>
      <c r="K3" s="52"/>
      <c r="L3" s="54" t="s">
        <v>65</v>
      </c>
      <c r="M3" s="57"/>
    </row>
    <row r="4" spans="1:21">
      <c r="A4" s="48" t="s">
        <v>61</v>
      </c>
      <c r="B4" s="48" t="s">
        <v>651</v>
      </c>
      <c r="C4" s="48">
        <v>2300206</v>
      </c>
      <c r="D4" s="52" t="s">
        <v>2687</v>
      </c>
      <c r="E4" s="52" t="s">
        <v>1431</v>
      </c>
      <c r="F4" s="52"/>
      <c r="G4" s="52"/>
      <c r="H4" s="52"/>
      <c r="I4" s="52"/>
      <c r="J4" s="52"/>
      <c r="K4" s="52"/>
      <c r="L4" s="54" t="s">
        <v>66</v>
      </c>
      <c r="M4" s="57"/>
    </row>
    <row r="5" spans="1:21">
      <c r="A5" s="48" t="s">
        <v>983</v>
      </c>
      <c r="B5" s="48" t="s">
        <v>1211</v>
      </c>
      <c r="C5" s="48">
        <v>2300225</v>
      </c>
      <c r="D5" s="52" t="s">
        <v>1212</v>
      </c>
      <c r="E5" s="52" t="s">
        <v>1435</v>
      </c>
      <c r="F5" s="52"/>
      <c r="G5" s="52"/>
      <c r="H5" s="52"/>
      <c r="I5" s="52"/>
      <c r="J5" s="52"/>
      <c r="K5" s="52"/>
      <c r="L5" s="54" t="s">
        <v>67</v>
      </c>
      <c r="M5" s="57"/>
    </row>
    <row r="6" spans="1:21">
      <c r="A6" s="48" t="s">
        <v>983</v>
      </c>
      <c r="B6" s="48" t="s">
        <v>1211</v>
      </c>
      <c r="C6" s="48">
        <v>2300225</v>
      </c>
      <c r="D6" s="52" t="s">
        <v>547</v>
      </c>
      <c r="E6" s="52" t="s">
        <v>1463</v>
      </c>
      <c r="F6" s="52"/>
      <c r="G6" s="52"/>
      <c r="H6" s="52"/>
      <c r="I6" s="52"/>
      <c r="J6" s="52"/>
      <c r="K6" s="52"/>
      <c r="L6" s="54" t="s">
        <v>67</v>
      </c>
      <c r="M6" s="57"/>
    </row>
    <row r="7" spans="1:21">
      <c r="A7" s="48" t="s">
        <v>983</v>
      </c>
      <c r="B7" s="48" t="s">
        <v>1211</v>
      </c>
      <c r="C7" s="48">
        <v>2300225</v>
      </c>
      <c r="D7" s="52" t="s">
        <v>570</v>
      </c>
      <c r="E7" s="52" t="s">
        <v>1468</v>
      </c>
      <c r="F7" s="52"/>
      <c r="G7" s="52"/>
      <c r="H7" s="52"/>
      <c r="I7" s="52"/>
      <c r="J7" s="52"/>
      <c r="K7" s="52"/>
      <c r="L7" s="54" t="s">
        <v>67</v>
      </c>
      <c r="M7" s="57"/>
    </row>
    <row r="8" spans="1:21">
      <c r="A8" s="48" t="s">
        <v>983</v>
      </c>
      <c r="B8" s="48" t="s">
        <v>567</v>
      </c>
      <c r="C8" s="48">
        <v>2300230</v>
      </c>
      <c r="D8" s="52" t="s">
        <v>568</v>
      </c>
      <c r="E8" s="52" t="s">
        <v>1480</v>
      </c>
      <c r="F8" s="52" t="s">
        <v>2726</v>
      </c>
      <c r="G8" s="52" t="s">
        <v>2097</v>
      </c>
      <c r="H8" s="52"/>
      <c r="I8" s="52"/>
      <c r="J8" s="52"/>
      <c r="K8" s="52"/>
      <c r="L8" s="54" t="s">
        <v>68</v>
      </c>
      <c r="M8" s="57"/>
    </row>
    <row r="9" spans="1:21">
      <c r="A9" s="48" t="s">
        <v>983</v>
      </c>
      <c r="B9" s="48" t="s">
        <v>567</v>
      </c>
      <c r="C9" s="48">
        <v>2300230</v>
      </c>
      <c r="D9" s="52" t="s">
        <v>569</v>
      </c>
      <c r="E9" s="52" t="s">
        <v>1505</v>
      </c>
      <c r="F9" s="52"/>
      <c r="G9" s="52"/>
      <c r="H9" s="52"/>
      <c r="I9" s="52"/>
      <c r="J9" s="52"/>
      <c r="K9" s="52"/>
      <c r="L9" s="54" t="s">
        <v>68</v>
      </c>
      <c r="M9" s="57"/>
    </row>
    <row r="10" spans="1:21">
      <c r="A10" s="48" t="s">
        <v>983</v>
      </c>
      <c r="B10" s="48" t="s">
        <v>564</v>
      </c>
      <c r="C10" s="48">
        <v>2300235</v>
      </c>
      <c r="D10" s="52" t="s">
        <v>565</v>
      </c>
      <c r="E10" s="52" t="s">
        <v>1483</v>
      </c>
      <c r="F10" s="52" t="s">
        <v>2726</v>
      </c>
      <c r="G10" s="52" t="s">
        <v>538</v>
      </c>
      <c r="H10" s="52"/>
      <c r="I10" s="52"/>
      <c r="J10" s="52"/>
      <c r="K10" s="52"/>
      <c r="L10" s="54" t="s">
        <v>69</v>
      </c>
      <c r="M10" s="57"/>
    </row>
    <row r="11" spans="1:21">
      <c r="A11" s="48" t="s">
        <v>983</v>
      </c>
      <c r="B11" s="48" t="s">
        <v>564</v>
      </c>
      <c r="C11" s="48">
        <v>2300235</v>
      </c>
      <c r="D11" s="52" t="s">
        <v>566</v>
      </c>
      <c r="E11" s="52" t="s">
        <v>1473</v>
      </c>
      <c r="F11" s="52"/>
      <c r="G11" s="52"/>
      <c r="H11" s="52"/>
      <c r="I11" s="52"/>
      <c r="J11" s="52"/>
      <c r="K11" s="52"/>
      <c r="L11" s="54" t="s">
        <v>69</v>
      </c>
      <c r="M11" s="57"/>
    </row>
    <row r="12" spans="1:21">
      <c r="A12" s="48" t="s">
        <v>983</v>
      </c>
      <c r="B12" s="48" t="s">
        <v>1202</v>
      </c>
      <c r="C12" s="48">
        <v>2300250</v>
      </c>
      <c r="D12" s="52" t="s">
        <v>1203</v>
      </c>
      <c r="E12" s="52" t="s">
        <v>1400</v>
      </c>
      <c r="F12" s="52"/>
      <c r="G12" s="52"/>
      <c r="H12" s="52"/>
      <c r="I12" s="52"/>
      <c r="J12" s="52"/>
      <c r="K12" s="52"/>
      <c r="L12" s="54" t="s">
        <v>70</v>
      </c>
      <c r="M12" s="57"/>
    </row>
    <row r="13" spans="1:21">
      <c r="A13" s="48" t="s">
        <v>983</v>
      </c>
      <c r="B13" s="48" t="s">
        <v>1202</v>
      </c>
      <c r="C13" s="48">
        <v>2300250</v>
      </c>
      <c r="D13" s="52" t="s">
        <v>530</v>
      </c>
      <c r="E13" s="52" t="s">
        <v>531</v>
      </c>
      <c r="F13" s="52"/>
      <c r="G13" s="52"/>
      <c r="H13" s="52"/>
      <c r="I13" s="52"/>
      <c r="J13" s="52"/>
      <c r="K13" s="52"/>
      <c r="L13" s="54" t="s">
        <v>70</v>
      </c>
      <c r="M13" s="57"/>
    </row>
    <row r="14" spans="1:21">
      <c r="A14" s="48" t="s">
        <v>983</v>
      </c>
      <c r="B14" s="48" t="s">
        <v>1202</v>
      </c>
      <c r="C14" s="48">
        <v>2300250</v>
      </c>
      <c r="D14" s="52" t="s">
        <v>532</v>
      </c>
      <c r="E14" s="52" t="s">
        <v>1465</v>
      </c>
      <c r="F14" s="52"/>
      <c r="G14" s="52"/>
      <c r="H14" s="52"/>
      <c r="I14" s="52"/>
      <c r="J14" s="52"/>
      <c r="K14" s="52"/>
      <c r="L14" s="54" t="s">
        <v>70</v>
      </c>
      <c r="M14" s="57"/>
    </row>
    <row r="15" spans="1:21" ht="15.75">
      <c r="A15" s="48" t="s">
        <v>983</v>
      </c>
      <c r="B15" s="48" t="s">
        <v>1202</v>
      </c>
      <c r="C15" s="48">
        <v>2300250</v>
      </c>
      <c r="D15" s="52" t="s">
        <v>533</v>
      </c>
      <c r="E15" s="52" t="s">
        <v>1476</v>
      </c>
      <c r="F15" s="52"/>
      <c r="G15" s="52"/>
      <c r="H15" s="52"/>
      <c r="I15" s="52"/>
      <c r="J15" s="52"/>
      <c r="K15" s="52"/>
      <c r="L15" s="54" t="s">
        <v>70</v>
      </c>
      <c r="M15" s="58"/>
    </row>
    <row r="16" spans="1:21">
      <c r="A16" s="48" t="s">
        <v>983</v>
      </c>
      <c r="B16" s="48" t="s">
        <v>1202</v>
      </c>
      <c r="C16" s="48">
        <v>2300250</v>
      </c>
      <c r="D16" s="52" t="s">
        <v>534</v>
      </c>
      <c r="E16" s="52" t="s">
        <v>1477</v>
      </c>
      <c r="F16" s="52"/>
      <c r="G16" s="52"/>
      <c r="H16" s="52"/>
      <c r="I16" s="52"/>
      <c r="J16" s="52"/>
      <c r="K16" s="52"/>
      <c r="L16" s="54" t="s">
        <v>70</v>
      </c>
      <c r="M16" s="57"/>
    </row>
    <row r="17" spans="1:13">
      <c r="A17" s="48" t="s">
        <v>983</v>
      </c>
      <c r="B17" s="48" t="s">
        <v>1202</v>
      </c>
      <c r="C17" s="48">
        <v>2300250</v>
      </c>
      <c r="D17" s="52" t="s">
        <v>535</v>
      </c>
      <c r="E17" s="52" t="s">
        <v>1503</v>
      </c>
      <c r="F17" s="52"/>
      <c r="G17" s="52"/>
      <c r="H17" s="52"/>
      <c r="I17" s="52"/>
      <c r="J17" s="52"/>
      <c r="K17" s="52"/>
      <c r="L17" s="54" t="s">
        <v>70</v>
      </c>
      <c r="M17" s="57"/>
    </row>
    <row r="18" spans="1:13">
      <c r="A18" s="48" t="s">
        <v>983</v>
      </c>
      <c r="B18" s="48" t="s">
        <v>1202</v>
      </c>
      <c r="C18" s="48">
        <v>2300250</v>
      </c>
      <c r="D18" s="52" t="s">
        <v>536</v>
      </c>
      <c r="E18" s="52" t="s">
        <v>1504</v>
      </c>
      <c r="F18" s="52"/>
      <c r="G18" s="52"/>
      <c r="H18" s="52"/>
      <c r="I18" s="52"/>
      <c r="J18" s="52"/>
      <c r="K18" s="52"/>
      <c r="L18" s="54" t="s">
        <v>70</v>
      </c>
      <c r="M18" s="57"/>
    </row>
    <row r="19" spans="1:13">
      <c r="A19" s="48" t="s">
        <v>983</v>
      </c>
      <c r="B19" s="48" t="s">
        <v>483</v>
      </c>
      <c r="C19" s="48">
        <v>2300251</v>
      </c>
      <c r="D19" s="52" t="s">
        <v>484</v>
      </c>
      <c r="E19" s="52" t="s">
        <v>1481</v>
      </c>
      <c r="F19" s="52"/>
      <c r="G19" s="52"/>
      <c r="H19" s="52"/>
      <c r="I19" s="52"/>
      <c r="J19" s="52"/>
      <c r="K19" s="52"/>
      <c r="L19" s="54" t="s">
        <v>71</v>
      </c>
    </row>
    <row r="20" spans="1:13">
      <c r="A20" s="48" t="s">
        <v>983</v>
      </c>
      <c r="B20" s="48" t="s">
        <v>483</v>
      </c>
      <c r="C20" s="48">
        <v>2300251</v>
      </c>
      <c r="D20" s="52" t="s">
        <v>575</v>
      </c>
      <c r="E20" s="52" t="s">
        <v>1469</v>
      </c>
      <c r="F20" s="52"/>
      <c r="G20" s="52"/>
      <c r="H20" s="52"/>
      <c r="I20" s="52"/>
      <c r="J20" s="52"/>
      <c r="K20" s="52"/>
      <c r="L20" s="54" t="s">
        <v>71</v>
      </c>
    </row>
    <row r="21" spans="1:13">
      <c r="A21" s="48" t="s">
        <v>983</v>
      </c>
      <c r="B21" s="48" t="s">
        <v>483</v>
      </c>
      <c r="C21" s="48">
        <v>2300251</v>
      </c>
      <c r="D21" s="52" t="s">
        <v>576</v>
      </c>
      <c r="E21" s="52" t="s">
        <v>1413</v>
      </c>
      <c r="F21" s="52" t="s">
        <v>1110</v>
      </c>
      <c r="G21" s="52" t="s">
        <v>427</v>
      </c>
      <c r="H21" s="52" t="s">
        <v>2726</v>
      </c>
      <c r="I21" s="52" t="s">
        <v>577</v>
      </c>
      <c r="J21" s="52"/>
      <c r="K21" s="52"/>
      <c r="L21" s="54" t="s">
        <v>71</v>
      </c>
    </row>
    <row r="22" spans="1:13">
      <c r="A22" s="48" t="s">
        <v>983</v>
      </c>
      <c r="B22" s="48" t="s">
        <v>483</v>
      </c>
      <c r="C22" s="48">
        <v>2300251</v>
      </c>
      <c r="D22" s="52" t="s">
        <v>582</v>
      </c>
      <c r="E22" s="52" t="s">
        <v>1510</v>
      </c>
      <c r="F22" s="52"/>
      <c r="G22" s="52"/>
      <c r="H22" s="52"/>
      <c r="I22" s="52"/>
      <c r="J22" s="52"/>
      <c r="K22" s="52"/>
      <c r="L22" s="54" t="s">
        <v>71</v>
      </c>
    </row>
    <row r="23" spans="1:13">
      <c r="A23" s="48" t="s">
        <v>983</v>
      </c>
      <c r="B23" s="48" t="s">
        <v>984</v>
      </c>
      <c r="C23" s="48">
        <v>2300252</v>
      </c>
      <c r="D23" s="52" t="s">
        <v>985</v>
      </c>
      <c r="E23" s="52" t="s">
        <v>1471</v>
      </c>
      <c r="F23" s="52"/>
      <c r="G23" s="52"/>
      <c r="H23" s="52"/>
      <c r="I23" s="52"/>
      <c r="J23" s="52"/>
      <c r="K23" s="52"/>
      <c r="L23" s="54" t="s">
        <v>72</v>
      </c>
    </row>
    <row r="24" spans="1:13">
      <c r="A24" s="48" t="s">
        <v>983</v>
      </c>
      <c r="B24" s="48" t="s">
        <v>984</v>
      </c>
      <c r="C24" s="48">
        <v>2300252</v>
      </c>
      <c r="D24" s="52" t="s">
        <v>999</v>
      </c>
      <c r="E24" s="52" t="s">
        <v>1507</v>
      </c>
      <c r="F24" s="52"/>
      <c r="G24" s="52"/>
      <c r="H24" s="52"/>
      <c r="I24" s="52"/>
      <c r="J24" s="52"/>
      <c r="K24" s="52"/>
      <c r="L24" s="54" t="s">
        <v>72</v>
      </c>
    </row>
    <row r="25" spans="1:13">
      <c r="A25" s="48" t="s">
        <v>983</v>
      </c>
      <c r="B25" s="48" t="s">
        <v>984</v>
      </c>
      <c r="C25" s="48">
        <v>2300252</v>
      </c>
      <c r="D25" s="52" t="s">
        <v>1245</v>
      </c>
      <c r="E25" s="52" t="s">
        <v>1506</v>
      </c>
      <c r="F25" s="52"/>
      <c r="G25" s="52"/>
      <c r="H25" s="52"/>
      <c r="I25" s="52"/>
      <c r="J25" s="52"/>
      <c r="K25" s="52"/>
      <c r="L25" s="54" t="s">
        <v>72</v>
      </c>
    </row>
    <row r="26" spans="1:13">
      <c r="A26" s="48" t="s">
        <v>983</v>
      </c>
      <c r="B26" s="48" t="s">
        <v>984</v>
      </c>
      <c r="C26" s="48">
        <v>2300252</v>
      </c>
      <c r="D26" s="52" t="s">
        <v>1246</v>
      </c>
      <c r="E26" s="52" t="s">
        <v>1401</v>
      </c>
      <c r="F26" s="52"/>
      <c r="G26" s="52"/>
      <c r="H26" s="52"/>
      <c r="I26" s="52"/>
      <c r="J26" s="52"/>
      <c r="K26" s="52"/>
      <c r="L26" s="54" t="s">
        <v>72</v>
      </c>
    </row>
    <row r="27" spans="1:13">
      <c r="A27" s="48" t="s">
        <v>983</v>
      </c>
      <c r="B27" s="48" t="s">
        <v>984</v>
      </c>
      <c r="C27" s="48">
        <v>2300252</v>
      </c>
      <c r="D27" s="52" t="s">
        <v>1247</v>
      </c>
      <c r="E27" s="52" t="s">
        <v>1508</v>
      </c>
      <c r="F27" s="52"/>
      <c r="G27" s="52"/>
      <c r="H27" s="52"/>
      <c r="I27" s="52"/>
      <c r="J27" s="52"/>
      <c r="K27" s="52"/>
      <c r="L27" s="54" t="s">
        <v>72</v>
      </c>
    </row>
    <row r="28" spans="1:13">
      <c r="A28" s="48" t="s">
        <v>983</v>
      </c>
      <c r="B28" s="48" t="s">
        <v>984</v>
      </c>
      <c r="C28" s="48">
        <v>2300252</v>
      </c>
      <c r="D28" s="52" t="s">
        <v>1248</v>
      </c>
      <c r="E28" s="52" t="s">
        <v>1509</v>
      </c>
      <c r="F28" s="52"/>
      <c r="G28" s="52"/>
      <c r="H28" s="52"/>
      <c r="I28" s="52"/>
      <c r="J28" s="52"/>
      <c r="K28" s="52"/>
      <c r="L28" s="54" t="s">
        <v>72</v>
      </c>
    </row>
    <row r="29" spans="1:13">
      <c r="A29" s="48" t="s">
        <v>983</v>
      </c>
      <c r="B29" s="48" t="s">
        <v>984</v>
      </c>
      <c r="C29" s="48">
        <v>2300252</v>
      </c>
      <c r="D29" s="52" t="s">
        <v>1249</v>
      </c>
      <c r="E29" s="52" t="s">
        <v>1487</v>
      </c>
      <c r="F29" s="52"/>
      <c r="G29" s="52"/>
      <c r="H29" s="52"/>
      <c r="I29" s="52"/>
      <c r="J29" s="52"/>
      <c r="K29" s="52"/>
      <c r="L29" s="54" t="s">
        <v>72</v>
      </c>
    </row>
    <row r="30" spans="1:13">
      <c r="A30" s="48" t="s">
        <v>983</v>
      </c>
      <c r="B30" s="48" t="s">
        <v>984</v>
      </c>
      <c r="C30" s="48">
        <v>2300252</v>
      </c>
      <c r="D30" s="52" t="s">
        <v>1250</v>
      </c>
      <c r="E30" s="52" t="s">
        <v>1423</v>
      </c>
      <c r="F30" s="52" t="s">
        <v>2726</v>
      </c>
      <c r="G30" s="52" t="s">
        <v>878</v>
      </c>
      <c r="H30" s="52"/>
      <c r="I30" s="52"/>
      <c r="J30" s="52"/>
      <c r="K30" s="52"/>
      <c r="L30" s="54" t="s">
        <v>72</v>
      </c>
    </row>
    <row r="31" spans="1:13">
      <c r="A31" s="48" t="s">
        <v>983</v>
      </c>
      <c r="B31" s="48" t="s">
        <v>984</v>
      </c>
      <c r="C31" s="48">
        <v>2300252</v>
      </c>
      <c r="D31" s="52" t="s">
        <v>472</v>
      </c>
      <c r="E31" s="52" t="s">
        <v>1450</v>
      </c>
      <c r="F31" s="52"/>
      <c r="G31" s="52"/>
      <c r="H31" s="52"/>
      <c r="I31" s="52"/>
      <c r="J31" s="52"/>
      <c r="K31" s="52"/>
      <c r="L31" s="54" t="s">
        <v>72</v>
      </c>
    </row>
    <row r="32" spans="1:13">
      <c r="A32" s="48" t="s">
        <v>983</v>
      </c>
      <c r="B32" s="48" t="s">
        <v>984</v>
      </c>
      <c r="C32" s="48">
        <v>2300252</v>
      </c>
      <c r="D32" s="52" t="s">
        <v>481</v>
      </c>
      <c r="E32" s="52" t="s">
        <v>1451</v>
      </c>
      <c r="F32" s="52"/>
      <c r="G32" s="52"/>
      <c r="H32" s="52"/>
      <c r="I32" s="52"/>
      <c r="J32" s="52"/>
      <c r="K32" s="52"/>
      <c r="L32" s="54" t="s">
        <v>72</v>
      </c>
    </row>
    <row r="33" spans="1:12">
      <c r="A33" s="48" t="s">
        <v>983</v>
      </c>
      <c r="B33" s="48" t="s">
        <v>984</v>
      </c>
      <c r="C33" s="48">
        <v>2300252</v>
      </c>
      <c r="D33" s="52" t="s">
        <v>571</v>
      </c>
      <c r="E33" s="52" t="s">
        <v>1398</v>
      </c>
      <c r="F33" s="52"/>
      <c r="G33" s="52"/>
      <c r="H33" s="52"/>
      <c r="I33" s="52"/>
      <c r="J33" s="52"/>
      <c r="K33" s="52"/>
      <c r="L33" s="54" t="s">
        <v>72</v>
      </c>
    </row>
    <row r="34" spans="1:12">
      <c r="A34" s="48" t="s">
        <v>983</v>
      </c>
      <c r="B34" s="48" t="s">
        <v>984</v>
      </c>
      <c r="C34" s="48">
        <v>2300252</v>
      </c>
      <c r="D34" s="52" t="s">
        <v>573</v>
      </c>
      <c r="E34" s="52" t="s">
        <v>1470</v>
      </c>
      <c r="F34" s="52" t="s">
        <v>2726</v>
      </c>
      <c r="G34" s="52" t="s">
        <v>574</v>
      </c>
      <c r="H34" s="52"/>
      <c r="I34" s="52"/>
      <c r="J34" s="52"/>
      <c r="K34" s="52"/>
      <c r="L34" s="54" t="s">
        <v>72</v>
      </c>
    </row>
    <row r="35" spans="1:12">
      <c r="A35" s="48" t="s">
        <v>983</v>
      </c>
      <c r="B35" s="48" t="s">
        <v>984</v>
      </c>
      <c r="C35" s="48">
        <v>2300252</v>
      </c>
      <c r="D35" s="52" t="s">
        <v>578</v>
      </c>
      <c r="E35" s="52" t="s">
        <v>1414</v>
      </c>
      <c r="F35" s="52" t="s">
        <v>2726</v>
      </c>
      <c r="G35" s="52" t="s">
        <v>579</v>
      </c>
      <c r="H35" s="52"/>
      <c r="I35" s="52"/>
      <c r="J35" s="52"/>
      <c r="K35" s="52"/>
      <c r="L35" s="54" t="s">
        <v>72</v>
      </c>
    </row>
    <row r="36" spans="1:12">
      <c r="A36" s="48" t="s">
        <v>983</v>
      </c>
      <c r="B36" s="48" t="s">
        <v>984</v>
      </c>
      <c r="C36" s="48">
        <v>2300252</v>
      </c>
      <c r="D36" s="52" t="s">
        <v>580</v>
      </c>
      <c r="E36" s="52" t="s">
        <v>2099</v>
      </c>
      <c r="F36" s="52"/>
      <c r="G36" s="52"/>
      <c r="H36" s="52"/>
      <c r="I36" s="52"/>
      <c r="J36" s="52"/>
      <c r="K36" s="52"/>
      <c r="L36" s="54" t="s">
        <v>72</v>
      </c>
    </row>
    <row r="37" spans="1:12">
      <c r="A37" s="48" t="s">
        <v>983</v>
      </c>
      <c r="B37" s="48" t="s">
        <v>984</v>
      </c>
      <c r="C37" s="48">
        <v>2300252</v>
      </c>
      <c r="D37" s="52" t="s">
        <v>581</v>
      </c>
      <c r="E37" s="52" t="s">
        <v>1408</v>
      </c>
      <c r="F37" s="52"/>
      <c r="G37" s="52"/>
      <c r="H37" s="52"/>
      <c r="I37" s="52"/>
      <c r="J37" s="52"/>
      <c r="K37" s="52"/>
      <c r="L37" s="54" t="s">
        <v>72</v>
      </c>
    </row>
    <row r="38" spans="1:12">
      <c r="A38" s="48" t="s">
        <v>983</v>
      </c>
      <c r="B38" s="48" t="s">
        <v>984</v>
      </c>
      <c r="C38" s="48">
        <v>2300252</v>
      </c>
      <c r="D38" s="52" t="s">
        <v>585</v>
      </c>
      <c r="E38" s="52" t="s">
        <v>1454</v>
      </c>
      <c r="F38" s="52"/>
      <c r="G38" s="52"/>
      <c r="H38" s="52"/>
      <c r="I38" s="52"/>
      <c r="J38" s="52"/>
      <c r="K38" s="52"/>
      <c r="L38" s="54" t="s">
        <v>72</v>
      </c>
    </row>
    <row r="39" spans="1:12">
      <c r="A39" s="48" t="s">
        <v>983</v>
      </c>
      <c r="B39" s="48" t="s">
        <v>984</v>
      </c>
      <c r="C39" s="48">
        <v>2300252</v>
      </c>
      <c r="D39" s="52" t="s">
        <v>587</v>
      </c>
      <c r="E39" s="52" t="s">
        <v>1447</v>
      </c>
      <c r="F39" s="52"/>
      <c r="G39" s="52"/>
      <c r="H39" s="52"/>
      <c r="I39" s="52"/>
      <c r="J39" s="52"/>
      <c r="K39" s="52"/>
      <c r="L39" s="54" t="s">
        <v>72</v>
      </c>
    </row>
    <row r="40" spans="1:12">
      <c r="A40" s="48" t="s">
        <v>983</v>
      </c>
      <c r="B40" s="48" t="s">
        <v>1164</v>
      </c>
      <c r="C40" s="48">
        <v>2300272</v>
      </c>
      <c r="D40" s="52" t="s">
        <v>1165</v>
      </c>
      <c r="E40" s="52" t="s">
        <v>2063</v>
      </c>
      <c r="F40" s="52" t="s">
        <v>2726</v>
      </c>
      <c r="G40" s="52" t="s">
        <v>1166</v>
      </c>
      <c r="H40" s="52"/>
      <c r="I40" s="52"/>
      <c r="J40" s="52"/>
      <c r="K40" s="52"/>
      <c r="L40" s="54" t="s">
        <v>73</v>
      </c>
    </row>
    <row r="41" spans="1:12">
      <c r="A41" s="48" t="s">
        <v>983</v>
      </c>
      <c r="B41" s="48" t="s">
        <v>1164</v>
      </c>
      <c r="C41" s="48">
        <v>2300272</v>
      </c>
      <c r="D41" s="52" t="s">
        <v>1167</v>
      </c>
      <c r="E41" s="52" t="s">
        <v>1486</v>
      </c>
      <c r="F41" s="52"/>
      <c r="G41" s="52"/>
      <c r="H41" s="52"/>
      <c r="I41" s="52"/>
      <c r="J41" s="52"/>
      <c r="K41" s="52"/>
      <c r="L41" s="54" t="s">
        <v>73</v>
      </c>
    </row>
    <row r="42" spans="1:12">
      <c r="A42" s="48" t="s">
        <v>983</v>
      </c>
      <c r="B42" s="48" t="s">
        <v>1164</v>
      </c>
      <c r="C42" s="48">
        <v>2300272</v>
      </c>
      <c r="D42" s="52" t="s">
        <v>1168</v>
      </c>
      <c r="E42" s="52" t="s">
        <v>1443</v>
      </c>
      <c r="F42" s="52"/>
      <c r="G42" s="52"/>
      <c r="H42" s="52"/>
      <c r="I42" s="52"/>
      <c r="J42" s="52"/>
      <c r="K42" s="52"/>
      <c r="L42" s="54" t="s">
        <v>73</v>
      </c>
    </row>
    <row r="43" spans="1:12">
      <c r="A43" s="48" t="s">
        <v>983</v>
      </c>
      <c r="B43" s="48" t="s">
        <v>1164</v>
      </c>
      <c r="C43" s="48">
        <v>2300272</v>
      </c>
      <c r="D43" s="52" t="s">
        <v>1174</v>
      </c>
      <c r="E43" s="52" t="s">
        <v>1407</v>
      </c>
      <c r="F43" s="52"/>
      <c r="G43" s="52"/>
      <c r="H43" s="52"/>
      <c r="I43" s="52"/>
      <c r="J43" s="52"/>
      <c r="K43" s="52"/>
      <c r="L43" s="54" t="s">
        <v>73</v>
      </c>
    </row>
    <row r="44" spans="1:12">
      <c r="A44" s="48" t="s">
        <v>983</v>
      </c>
      <c r="B44" s="48" t="s">
        <v>1164</v>
      </c>
      <c r="C44" s="48">
        <v>2300272</v>
      </c>
      <c r="D44" s="52" t="s">
        <v>1175</v>
      </c>
      <c r="E44" s="52" t="s">
        <v>1427</v>
      </c>
      <c r="F44" s="52"/>
      <c r="G44" s="52"/>
      <c r="H44" s="52"/>
      <c r="I44" s="52"/>
      <c r="J44" s="52"/>
      <c r="K44" s="52"/>
      <c r="L44" s="54" t="s">
        <v>73</v>
      </c>
    </row>
    <row r="45" spans="1:12">
      <c r="A45" s="48" t="s">
        <v>983</v>
      </c>
      <c r="B45" s="48" t="s">
        <v>1164</v>
      </c>
      <c r="C45" s="48">
        <v>2300272</v>
      </c>
      <c r="D45" s="52" t="s">
        <v>1176</v>
      </c>
      <c r="E45" s="52" t="s">
        <v>1406</v>
      </c>
      <c r="F45" s="52"/>
      <c r="G45" s="52"/>
      <c r="H45" s="52"/>
      <c r="I45" s="52"/>
      <c r="J45" s="52"/>
      <c r="K45" s="52"/>
      <c r="L45" s="54" t="s">
        <v>73</v>
      </c>
    </row>
    <row r="46" spans="1:12">
      <c r="A46" s="48" t="s">
        <v>983</v>
      </c>
      <c r="B46" s="48" t="s">
        <v>1164</v>
      </c>
      <c r="C46" s="48">
        <v>2300272</v>
      </c>
      <c r="D46" s="52" t="s">
        <v>1179</v>
      </c>
      <c r="E46" s="52" t="s">
        <v>1424</v>
      </c>
      <c r="F46" s="52"/>
      <c r="G46" s="52"/>
      <c r="H46" s="52"/>
      <c r="I46" s="52"/>
      <c r="J46" s="52"/>
      <c r="K46" s="52"/>
      <c r="L46" s="54" t="s">
        <v>73</v>
      </c>
    </row>
    <row r="47" spans="1:12">
      <c r="A47" s="48" t="s">
        <v>983</v>
      </c>
      <c r="B47" s="48" t="s">
        <v>1164</v>
      </c>
      <c r="C47" s="48">
        <v>2300272</v>
      </c>
      <c r="D47" s="52" t="s">
        <v>1180</v>
      </c>
      <c r="E47" s="52" t="s">
        <v>1430</v>
      </c>
      <c r="F47" s="52"/>
      <c r="G47" s="52"/>
      <c r="H47" s="52"/>
      <c r="I47" s="52"/>
      <c r="J47" s="52"/>
      <c r="K47" s="52"/>
      <c r="L47" s="54" t="s">
        <v>73</v>
      </c>
    </row>
    <row r="48" spans="1:12">
      <c r="A48" s="48" t="s">
        <v>983</v>
      </c>
      <c r="B48" s="48" t="s">
        <v>1164</v>
      </c>
      <c r="C48" s="48">
        <v>2300272</v>
      </c>
      <c r="D48" s="52" t="s">
        <v>1181</v>
      </c>
      <c r="E48" s="52" t="s">
        <v>1415</v>
      </c>
      <c r="F48" s="52"/>
      <c r="G48" s="52"/>
      <c r="H48" s="52"/>
      <c r="I48" s="52"/>
      <c r="J48" s="52"/>
      <c r="K48" s="52"/>
      <c r="L48" s="54" t="s">
        <v>73</v>
      </c>
    </row>
    <row r="49" spans="1:21">
      <c r="A49" s="48" t="s">
        <v>983</v>
      </c>
      <c r="B49" s="48" t="s">
        <v>1164</v>
      </c>
      <c r="C49" s="48">
        <v>2300272</v>
      </c>
      <c r="D49" s="52" t="s">
        <v>1182</v>
      </c>
      <c r="E49" s="52" t="s">
        <v>1404</v>
      </c>
      <c r="F49" s="52"/>
      <c r="G49" s="52"/>
      <c r="H49" s="52"/>
      <c r="I49" s="52"/>
      <c r="J49" s="52"/>
      <c r="K49" s="52"/>
      <c r="L49" s="54" t="s">
        <v>73</v>
      </c>
    </row>
    <row r="50" spans="1:21">
      <c r="A50" s="48" t="s">
        <v>983</v>
      </c>
      <c r="B50" s="48" t="s">
        <v>1164</v>
      </c>
      <c r="C50" s="48">
        <v>2300272</v>
      </c>
      <c r="D50" s="52" t="s">
        <v>1185</v>
      </c>
      <c r="E50" s="52" t="s">
        <v>1405</v>
      </c>
      <c r="F50" s="52"/>
      <c r="G50" s="52"/>
      <c r="H50" s="52"/>
      <c r="I50" s="52"/>
      <c r="J50" s="52"/>
      <c r="K50" s="52"/>
      <c r="L50" s="54" t="s">
        <v>73</v>
      </c>
    </row>
    <row r="51" spans="1:21">
      <c r="A51" s="48" t="s">
        <v>983</v>
      </c>
      <c r="B51" s="48" t="s">
        <v>1164</v>
      </c>
      <c r="C51" s="48">
        <v>2300272</v>
      </c>
      <c r="D51" s="52" t="s">
        <v>1186</v>
      </c>
      <c r="E51" s="52" t="s">
        <v>1411</v>
      </c>
      <c r="F51" s="52"/>
      <c r="G51" s="52"/>
      <c r="H51" s="52"/>
      <c r="I51" s="52"/>
      <c r="J51" s="52"/>
      <c r="K51" s="52"/>
      <c r="L51" s="54" t="s">
        <v>73</v>
      </c>
    </row>
    <row r="52" spans="1:21">
      <c r="A52" s="48" t="s">
        <v>983</v>
      </c>
      <c r="B52" s="48" t="s">
        <v>1164</v>
      </c>
      <c r="C52" s="48">
        <v>2300272</v>
      </c>
      <c r="D52" s="52" t="s">
        <v>499</v>
      </c>
      <c r="E52" s="52" t="s">
        <v>1550</v>
      </c>
      <c r="F52" s="52"/>
      <c r="G52" s="52"/>
      <c r="H52" s="52"/>
      <c r="I52" s="52"/>
      <c r="J52" s="52"/>
      <c r="K52" s="52"/>
      <c r="L52" s="54" t="s">
        <v>73</v>
      </c>
    </row>
    <row r="53" spans="1:21">
      <c r="A53" s="48" t="s">
        <v>983</v>
      </c>
      <c r="B53" s="48" t="s">
        <v>1164</v>
      </c>
      <c r="C53" s="48">
        <v>2300272</v>
      </c>
      <c r="D53" s="52" t="s">
        <v>500</v>
      </c>
      <c r="E53" s="52" t="s">
        <v>1417</v>
      </c>
      <c r="F53" s="52"/>
      <c r="G53" s="52"/>
      <c r="H53" s="52"/>
      <c r="I53" s="52"/>
      <c r="J53" s="52"/>
      <c r="K53" s="52"/>
      <c r="L53" s="54" t="s">
        <v>73</v>
      </c>
    </row>
    <row r="54" spans="1:21">
      <c r="A54" s="48" t="s">
        <v>983</v>
      </c>
      <c r="B54" s="48" t="s">
        <v>1164</v>
      </c>
      <c r="C54" s="48">
        <v>2300272</v>
      </c>
      <c r="D54" s="52" t="s">
        <v>539</v>
      </c>
      <c r="E54" s="52" t="s">
        <v>1455</v>
      </c>
      <c r="F54" s="52"/>
      <c r="G54" s="52"/>
      <c r="H54" s="52"/>
      <c r="I54" s="52"/>
      <c r="J54" s="52"/>
      <c r="K54" s="52"/>
      <c r="L54" s="54" t="s">
        <v>73</v>
      </c>
    </row>
    <row r="55" spans="1:21">
      <c r="A55" s="48" t="s">
        <v>983</v>
      </c>
      <c r="B55" s="48" t="s">
        <v>1164</v>
      </c>
      <c r="C55" s="48">
        <v>2300272</v>
      </c>
      <c r="D55" s="52" t="s">
        <v>540</v>
      </c>
      <c r="E55" s="52" t="s">
        <v>1474</v>
      </c>
      <c r="F55" s="52"/>
      <c r="G55" s="52"/>
      <c r="H55" s="52"/>
      <c r="I55" s="52"/>
      <c r="J55" s="52"/>
      <c r="K55" s="52"/>
      <c r="L55" s="54" t="s">
        <v>73</v>
      </c>
    </row>
    <row r="56" spans="1:21">
      <c r="A56" s="48" t="s">
        <v>983</v>
      </c>
      <c r="B56" s="48" t="s">
        <v>1164</v>
      </c>
      <c r="C56" s="48">
        <v>2300272</v>
      </c>
      <c r="D56" s="52" t="s">
        <v>541</v>
      </c>
      <c r="E56" s="52" t="s">
        <v>1452</v>
      </c>
      <c r="F56" s="52"/>
      <c r="G56" s="52"/>
      <c r="H56" s="52"/>
      <c r="I56" s="52"/>
      <c r="J56" s="52"/>
      <c r="K56" s="52"/>
      <c r="L56" s="54" t="s">
        <v>73</v>
      </c>
    </row>
    <row r="57" spans="1:21">
      <c r="A57" s="48" t="s">
        <v>983</v>
      </c>
      <c r="B57" s="48" t="s">
        <v>1164</v>
      </c>
      <c r="C57" s="48">
        <v>2300272</v>
      </c>
      <c r="D57" s="52" t="s">
        <v>542</v>
      </c>
      <c r="E57" s="52" t="s">
        <v>1418</v>
      </c>
      <c r="F57" s="52"/>
      <c r="G57" s="52"/>
      <c r="H57" s="52"/>
      <c r="I57" s="52"/>
      <c r="J57" s="52"/>
      <c r="K57" s="52"/>
      <c r="L57" s="54" t="s">
        <v>73</v>
      </c>
    </row>
    <row r="58" spans="1:21">
      <c r="A58" s="48" t="s">
        <v>983</v>
      </c>
      <c r="B58" s="48" t="s">
        <v>1164</v>
      </c>
      <c r="C58" s="48">
        <v>2300272</v>
      </c>
      <c r="D58" s="52" t="s">
        <v>543</v>
      </c>
      <c r="E58" s="52" t="s">
        <v>1421</v>
      </c>
      <c r="F58" s="52"/>
      <c r="G58" s="52"/>
      <c r="H58" s="52"/>
      <c r="I58" s="52"/>
      <c r="J58" s="52"/>
      <c r="K58" s="52"/>
      <c r="L58" s="54" t="s">
        <v>73</v>
      </c>
      <c r="Q58" s="49"/>
      <c r="R58" s="49"/>
      <c r="S58" s="49"/>
      <c r="T58" s="49"/>
      <c r="U58" s="60"/>
    </row>
    <row r="59" spans="1:21">
      <c r="A59" s="48" t="s">
        <v>983</v>
      </c>
      <c r="B59" s="48" t="s">
        <v>1164</v>
      </c>
      <c r="C59" s="48">
        <v>2300272</v>
      </c>
      <c r="D59" s="52" t="s">
        <v>544</v>
      </c>
      <c r="E59" s="52" t="s">
        <v>1441</v>
      </c>
      <c r="F59" s="52"/>
      <c r="G59" s="52"/>
      <c r="H59" s="52"/>
      <c r="I59" s="52"/>
      <c r="J59" s="52"/>
      <c r="K59" s="52"/>
      <c r="L59" s="54" t="s">
        <v>73</v>
      </c>
      <c r="Q59" s="49"/>
      <c r="R59" s="49"/>
      <c r="S59" s="49"/>
      <c r="T59" s="49"/>
      <c r="U59" s="60"/>
    </row>
    <row r="60" spans="1:21">
      <c r="A60" s="48" t="s">
        <v>983</v>
      </c>
      <c r="B60" s="48" t="s">
        <v>1164</v>
      </c>
      <c r="C60" s="48">
        <v>2300272</v>
      </c>
      <c r="D60" s="52" t="s">
        <v>545</v>
      </c>
      <c r="E60" s="52" t="s">
        <v>1439</v>
      </c>
      <c r="F60" s="52"/>
      <c r="G60" s="52"/>
      <c r="H60" s="52"/>
      <c r="I60" s="52"/>
      <c r="J60" s="52"/>
      <c r="K60" s="52"/>
      <c r="L60" s="54" t="s">
        <v>73</v>
      </c>
      <c r="Q60" s="49"/>
      <c r="R60" s="49"/>
      <c r="S60" s="49"/>
      <c r="T60" s="49"/>
      <c r="U60" s="60"/>
    </row>
    <row r="61" spans="1:21">
      <c r="A61" s="48" t="s">
        <v>983</v>
      </c>
      <c r="B61" s="48" t="s">
        <v>223</v>
      </c>
      <c r="C61" s="48">
        <v>2300274</v>
      </c>
      <c r="D61" s="52" t="s">
        <v>224</v>
      </c>
      <c r="E61" s="52" t="s">
        <v>1472</v>
      </c>
      <c r="F61" s="52"/>
      <c r="G61" s="52"/>
      <c r="H61" s="52"/>
      <c r="I61" s="52"/>
      <c r="J61" s="52"/>
      <c r="K61" s="52"/>
      <c r="L61" s="54" t="s">
        <v>74</v>
      </c>
      <c r="Q61" s="49"/>
      <c r="R61" s="49"/>
      <c r="S61" s="49"/>
      <c r="T61" s="49"/>
      <c r="U61" s="60"/>
    </row>
    <row r="62" spans="1:21">
      <c r="A62" s="48" t="s">
        <v>983</v>
      </c>
      <c r="B62" s="48" t="s">
        <v>1223</v>
      </c>
      <c r="C62" s="48">
        <v>2300280</v>
      </c>
      <c r="D62" s="52" t="s">
        <v>1221</v>
      </c>
      <c r="E62" s="52" t="s">
        <v>1410</v>
      </c>
      <c r="F62" s="52"/>
      <c r="G62" s="52"/>
      <c r="H62" s="52"/>
      <c r="I62" s="52"/>
      <c r="J62" s="52"/>
      <c r="K62" s="52"/>
      <c r="L62" s="54" t="s">
        <v>75</v>
      </c>
      <c r="Q62" s="49"/>
      <c r="R62" s="49"/>
      <c r="S62" s="49"/>
      <c r="T62" s="49"/>
      <c r="U62" s="60"/>
    </row>
    <row r="63" spans="1:21">
      <c r="A63" s="48" t="s">
        <v>983</v>
      </c>
      <c r="B63" s="48" t="s">
        <v>1223</v>
      </c>
      <c r="C63" s="48">
        <v>2300280</v>
      </c>
      <c r="D63" s="52" t="s">
        <v>1222</v>
      </c>
      <c r="E63" s="52" t="s">
        <v>1478</v>
      </c>
      <c r="F63" s="52"/>
      <c r="G63" s="52"/>
      <c r="H63" s="52"/>
      <c r="I63" s="52"/>
      <c r="J63" s="52"/>
      <c r="K63" s="52"/>
      <c r="L63" s="54" t="s">
        <v>75</v>
      </c>
      <c r="Q63" s="49"/>
      <c r="R63" s="49"/>
      <c r="S63" s="49"/>
      <c r="T63" s="49"/>
      <c r="U63" s="60"/>
    </row>
    <row r="64" spans="1:21">
      <c r="A64" s="48" t="s">
        <v>983</v>
      </c>
      <c r="B64" s="48" t="s">
        <v>1223</v>
      </c>
      <c r="C64" s="48">
        <v>2300280</v>
      </c>
      <c r="D64" s="52" t="s">
        <v>1224</v>
      </c>
      <c r="E64" s="52" t="s">
        <v>1479</v>
      </c>
      <c r="F64" s="52"/>
      <c r="G64" s="52"/>
      <c r="H64" s="52"/>
      <c r="I64" s="52"/>
      <c r="J64" s="52"/>
      <c r="K64" s="52"/>
      <c r="L64" s="54" t="s">
        <v>75</v>
      </c>
      <c r="Q64" s="49"/>
      <c r="R64" s="49"/>
      <c r="S64" s="49"/>
      <c r="T64" s="49"/>
      <c r="U64" s="60"/>
    </row>
    <row r="65" spans="1:21">
      <c r="A65" s="48" t="s">
        <v>983</v>
      </c>
      <c r="B65" s="48" t="s">
        <v>1223</v>
      </c>
      <c r="C65" s="48">
        <v>2300280</v>
      </c>
      <c r="D65" s="52" t="s">
        <v>1225</v>
      </c>
      <c r="E65" s="52" t="s">
        <v>1484</v>
      </c>
      <c r="F65" s="52"/>
      <c r="G65" s="52"/>
      <c r="H65" s="52"/>
      <c r="I65" s="52"/>
      <c r="J65" s="52"/>
      <c r="K65" s="52"/>
      <c r="L65" s="54" t="s">
        <v>75</v>
      </c>
      <c r="Q65" s="49"/>
      <c r="R65" s="49"/>
      <c r="S65" s="49"/>
      <c r="T65" s="49"/>
      <c r="U65" s="60"/>
    </row>
    <row r="66" spans="1:21">
      <c r="A66" s="48" t="s">
        <v>76</v>
      </c>
      <c r="B66" s="48" t="s">
        <v>652</v>
      </c>
      <c r="C66" s="48">
        <v>2300281</v>
      </c>
      <c r="D66" s="52" t="s">
        <v>2688</v>
      </c>
      <c r="E66" s="52" t="s">
        <v>1410</v>
      </c>
      <c r="F66" s="52"/>
      <c r="G66" s="52"/>
      <c r="H66" s="52"/>
      <c r="I66" s="52"/>
      <c r="J66" s="52"/>
      <c r="K66" s="52"/>
      <c r="L66" s="54" t="s">
        <v>77</v>
      </c>
      <c r="Q66" s="49"/>
      <c r="R66" s="49"/>
      <c r="S66" s="49"/>
      <c r="T66" s="49"/>
      <c r="U66" s="60"/>
    </row>
    <row r="67" spans="1:21">
      <c r="A67" s="48" t="s">
        <v>76</v>
      </c>
      <c r="B67" s="48" t="s">
        <v>653</v>
      </c>
      <c r="C67" s="48">
        <v>2300282</v>
      </c>
      <c r="D67" s="52" t="s">
        <v>2689</v>
      </c>
      <c r="E67" s="52" t="s">
        <v>1485</v>
      </c>
      <c r="F67" s="52"/>
      <c r="G67" s="52"/>
      <c r="H67" s="52"/>
      <c r="I67" s="52"/>
      <c r="J67" s="52"/>
      <c r="K67" s="52"/>
      <c r="L67" s="54" t="s">
        <v>78</v>
      </c>
      <c r="Q67" s="49"/>
      <c r="R67" s="49"/>
      <c r="S67" s="49"/>
      <c r="T67" s="49"/>
      <c r="U67" s="60"/>
    </row>
    <row r="68" spans="1:21">
      <c r="A68" s="48" t="s">
        <v>983</v>
      </c>
      <c r="B68" s="48" t="s">
        <v>1147</v>
      </c>
      <c r="C68" s="48">
        <v>2300299</v>
      </c>
      <c r="D68" s="52" t="s">
        <v>1216</v>
      </c>
      <c r="E68" s="52" t="s">
        <v>1489</v>
      </c>
      <c r="F68" s="52"/>
      <c r="G68" s="52"/>
      <c r="H68" s="52"/>
      <c r="I68" s="52"/>
      <c r="J68" s="52"/>
      <c r="K68" s="52"/>
      <c r="L68" s="54" t="s">
        <v>79</v>
      </c>
      <c r="Q68" s="49"/>
      <c r="R68" s="49"/>
      <c r="S68" s="49"/>
      <c r="T68" s="49"/>
      <c r="U68" s="60"/>
    </row>
    <row r="69" spans="1:21">
      <c r="A69" s="48" t="s">
        <v>983</v>
      </c>
      <c r="B69" s="48" t="s">
        <v>1147</v>
      </c>
      <c r="C69" s="48">
        <v>2300299</v>
      </c>
      <c r="D69" s="52" t="s">
        <v>1217</v>
      </c>
      <c r="E69" s="52" t="s">
        <v>1490</v>
      </c>
      <c r="F69" s="52"/>
      <c r="G69" s="52"/>
      <c r="H69" s="52"/>
      <c r="I69" s="52"/>
      <c r="J69" s="52"/>
      <c r="K69" s="52"/>
      <c r="L69" s="54" t="s">
        <v>79</v>
      </c>
      <c r="Q69" s="49"/>
      <c r="R69" s="49"/>
      <c r="S69" s="49"/>
      <c r="T69" s="49"/>
      <c r="U69" s="60"/>
    </row>
    <row r="70" spans="1:21">
      <c r="A70" s="48" t="s">
        <v>983</v>
      </c>
      <c r="B70" s="48" t="s">
        <v>1147</v>
      </c>
      <c r="C70" s="48">
        <v>2300299</v>
      </c>
      <c r="D70" s="52" t="s">
        <v>1218</v>
      </c>
      <c r="E70" s="52" t="s">
        <v>1492</v>
      </c>
      <c r="F70" s="52"/>
      <c r="G70" s="52"/>
      <c r="H70" s="52"/>
      <c r="I70" s="52"/>
      <c r="J70" s="52"/>
      <c r="K70" s="52"/>
      <c r="L70" s="54" t="s">
        <v>79</v>
      </c>
      <c r="Q70" s="49"/>
      <c r="R70" s="49"/>
      <c r="S70" s="49"/>
      <c r="T70" s="49"/>
      <c r="U70" s="60"/>
    </row>
    <row r="71" spans="1:21">
      <c r="A71" s="48" t="s">
        <v>983</v>
      </c>
      <c r="B71" s="48" t="s">
        <v>1147</v>
      </c>
      <c r="C71" s="48">
        <v>2300299</v>
      </c>
      <c r="D71" s="52" t="s">
        <v>1219</v>
      </c>
      <c r="E71" s="52" t="s">
        <v>1493</v>
      </c>
      <c r="F71" s="52"/>
      <c r="G71" s="52"/>
      <c r="H71" s="52"/>
      <c r="I71" s="52"/>
      <c r="J71" s="52"/>
      <c r="K71" s="52"/>
      <c r="L71" s="54" t="s">
        <v>79</v>
      </c>
      <c r="Q71" s="49"/>
      <c r="R71" s="49"/>
      <c r="S71" s="49"/>
      <c r="T71" s="49"/>
      <c r="U71" s="60"/>
    </row>
    <row r="72" spans="1:21">
      <c r="A72" s="48" t="s">
        <v>983</v>
      </c>
      <c r="B72" s="48" t="s">
        <v>1147</v>
      </c>
      <c r="C72" s="48">
        <v>2300299</v>
      </c>
      <c r="D72" s="52" t="s">
        <v>1220</v>
      </c>
      <c r="E72" s="52" t="s">
        <v>1494</v>
      </c>
      <c r="F72" s="52"/>
      <c r="G72" s="52"/>
      <c r="H72" s="52"/>
      <c r="I72" s="52"/>
      <c r="J72" s="52"/>
      <c r="K72" s="52"/>
      <c r="L72" s="54" t="s">
        <v>79</v>
      </c>
      <c r="Q72" s="49"/>
      <c r="R72" s="49"/>
      <c r="S72" s="49"/>
      <c r="T72" s="49"/>
      <c r="U72" s="60"/>
    </row>
    <row r="73" spans="1:21">
      <c r="A73" s="48" t="s">
        <v>983</v>
      </c>
      <c r="B73" s="48" t="s">
        <v>1147</v>
      </c>
      <c r="C73" s="48">
        <v>2300299</v>
      </c>
      <c r="D73" s="52" t="s">
        <v>1235</v>
      </c>
      <c r="E73" s="52" t="s">
        <v>1491</v>
      </c>
      <c r="F73" s="52"/>
      <c r="G73" s="52"/>
      <c r="H73" s="52"/>
      <c r="I73" s="52"/>
      <c r="J73" s="52"/>
      <c r="K73" s="52"/>
      <c r="L73" s="54" t="s">
        <v>79</v>
      </c>
      <c r="Q73" s="49"/>
      <c r="R73" s="49"/>
      <c r="S73" s="49"/>
      <c r="T73" s="49"/>
      <c r="U73" s="60"/>
    </row>
    <row r="74" spans="1:21">
      <c r="A74" s="48" t="s">
        <v>983</v>
      </c>
      <c r="B74" s="48" t="s">
        <v>1147</v>
      </c>
      <c r="C74" s="48">
        <v>2300299</v>
      </c>
      <c r="D74" s="52" t="s">
        <v>1236</v>
      </c>
      <c r="E74" s="52" t="s">
        <v>1498</v>
      </c>
      <c r="F74" s="52"/>
      <c r="G74" s="52"/>
      <c r="H74" s="52"/>
      <c r="I74" s="52"/>
      <c r="J74" s="52"/>
      <c r="K74" s="52"/>
      <c r="L74" s="54" t="s">
        <v>79</v>
      </c>
      <c r="Q74" s="49"/>
      <c r="R74" s="49"/>
      <c r="S74" s="49"/>
      <c r="T74" s="49"/>
      <c r="U74" s="60"/>
    </row>
    <row r="75" spans="1:21">
      <c r="A75" s="48" t="s">
        <v>983</v>
      </c>
      <c r="B75" s="48" t="s">
        <v>1147</v>
      </c>
      <c r="C75" s="48">
        <v>2300299</v>
      </c>
      <c r="D75" s="52" t="s">
        <v>1237</v>
      </c>
      <c r="E75" s="52" t="s">
        <v>1496</v>
      </c>
      <c r="F75" s="52"/>
      <c r="G75" s="52"/>
      <c r="H75" s="52"/>
      <c r="I75" s="52"/>
      <c r="J75" s="52"/>
      <c r="K75" s="52"/>
      <c r="L75" s="54" t="s">
        <v>79</v>
      </c>
      <c r="Q75" s="49"/>
      <c r="R75" s="49"/>
      <c r="S75" s="49"/>
      <c r="T75" s="49"/>
      <c r="U75" s="60"/>
    </row>
    <row r="76" spans="1:21">
      <c r="A76" s="48" t="s">
        <v>983</v>
      </c>
      <c r="B76" s="48" t="s">
        <v>1147</v>
      </c>
      <c r="C76" s="48">
        <v>2300299</v>
      </c>
      <c r="D76" s="52" t="s">
        <v>1238</v>
      </c>
      <c r="E76" s="52" t="s">
        <v>1497</v>
      </c>
      <c r="F76" s="52"/>
      <c r="G76" s="52"/>
      <c r="H76" s="52"/>
      <c r="I76" s="52"/>
      <c r="J76" s="52"/>
      <c r="K76" s="52"/>
      <c r="L76" s="54" t="s">
        <v>79</v>
      </c>
      <c r="Q76" s="49"/>
      <c r="R76" s="49"/>
      <c r="S76" s="49"/>
      <c r="T76" s="49"/>
      <c r="U76" s="60"/>
    </row>
    <row r="77" spans="1:21">
      <c r="A77" s="48" t="s">
        <v>983</v>
      </c>
      <c r="B77" s="48" t="s">
        <v>1147</v>
      </c>
      <c r="C77" s="48">
        <v>2300299</v>
      </c>
      <c r="D77" s="52" t="s">
        <v>1239</v>
      </c>
      <c r="E77" s="52" t="s">
        <v>1240</v>
      </c>
      <c r="F77" s="52"/>
      <c r="G77" s="52"/>
      <c r="H77" s="52"/>
      <c r="I77" s="52"/>
      <c r="J77" s="52"/>
      <c r="K77" s="52"/>
      <c r="L77" s="54" t="s">
        <v>79</v>
      </c>
      <c r="Q77" s="49"/>
      <c r="R77" s="49"/>
      <c r="S77" s="49"/>
      <c r="T77" s="49"/>
      <c r="U77" s="60"/>
    </row>
    <row r="78" spans="1:21">
      <c r="A78" s="48" t="s">
        <v>983</v>
      </c>
      <c r="B78" s="48" t="s">
        <v>1147</v>
      </c>
      <c r="C78" s="48">
        <v>2300299</v>
      </c>
      <c r="D78" s="52" t="s">
        <v>1241</v>
      </c>
      <c r="E78" s="52" t="s">
        <v>1499</v>
      </c>
      <c r="F78" s="52"/>
      <c r="G78" s="52"/>
      <c r="H78" s="52"/>
      <c r="I78" s="52"/>
      <c r="J78" s="52"/>
      <c r="K78" s="52"/>
      <c r="L78" s="54" t="s">
        <v>79</v>
      </c>
      <c r="Q78" s="49"/>
      <c r="R78" s="49"/>
      <c r="S78" s="49"/>
      <c r="T78" s="49"/>
      <c r="U78" s="60"/>
    </row>
    <row r="79" spans="1:21">
      <c r="A79" s="48" t="s">
        <v>983</v>
      </c>
      <c r="B79" s="48" t="s">
        <v>1147</v>
      </c>
      <c r="C79" s="48">
        <v>2300299</v>
      </c>
      <c r="D79" s="52" t="s">
        <v>1242</v>
      </c>
      <c r="E79" s="52" t="s">
        <v>1500</v>
      </c>
      <c r="F79" s="52"/>
      <c r="G79" s="52"/>
      <c r="H79" s="52"/>
      <c r="I79" s="52"/>
      <c r="J79" s="52"/>
      <c r="K79" s="52"/>
      <c r="L79" s="54" t="s">
        <v>79</v>
      </c>
      <c r="Q79" s="49"/>
      <c r="R79" s="49"/>
      <c r="S79" s="49"/>
      <c r="T79" s="49"/>
      <c r="U79" s="60"/>
    </row>
    <row r="80" spans="1:21">
      <c r="A80" s="48" t="s">
        <v>983</v>
      </c>
      <c r="B80" s="48" t="s">
        <v>1147</v>
      </c>
      <c r="C80" s="48">
        <v>2300299</v>
      </c>
      <c r="D80" s="52" t="s">
        <v>1243</v>
      </c>
      <c r="E80" s="52" t="s">
        <v>1501</v>
      </c>
      <c r="F80" s="52"/>
      <c r="G80" s="52"/>
      <c r="H80" s="52"/>
      <c r="I80" s="52"/>
      <c r="J80" s="52"/>
      <c r="K80" s="52"/>
      <c r="L80" s="54" t="s">
        <v>79</v>
      </c>
      <c r="Q80" s="49"/>
      <c r="R80" s="49"/>
      <c r="S80" s="49"/>
      <c r="T80" s="49"/>
      <c r="U80" s="60"/>
    </row>
    <row r="81" spans="1:21">
      <c r="A81" s="48" t="s">
        <v>983</v>
      </c>
      <c r="B81" s="48" t="s">
        <v>1147</v>
      </c>
      <c r="C81" s="48">
        <v>2300299</v>
      </c>
      <c r="D81" s="52" t="s">
        <v>1244</v>
      </c>
      <c r="E81" s="52" t="s">
        <v>1502</v>
      </c>
      <c r="F81" s="52"/>
      <c r="G81" s="52"/>
      <c r="H81" s="52"/>
      <c r="I81" s="52"/>
      <c r="J81" s="52"/>
      <c r="K81" s="52"/>
      <c r="L81" s="54" t="s">
        <v>79</v>
      </c>
      <c r="Q81" s="49"/>
      <c r="R81" s="49"/>
      <c r="S81" s="49"/>
      <c r="T81" s="49"/>
      <c r="U81" s="60"/>
    </row>
    <row r="82" spans="1:21">
      <c r="A82" s="48" t="s">
        <v>983</v>
      </c>
      <c r="B82" s="48" t="s">
        <v>1147</v>
      </c>
      <c r="C82" s="48">
        <v>2300299</v>
      </c>
      <c r="D82" s="52" t="s">
        <v>1148</v>
      </c>
      <c r="E82" s="52" t="s">
        <v>1403</v>
      </c>
      <c r="F82" s="52"/>
      <c r="G82" s="52"/>
      <c r="H82" s="52"/>
      <c r="I82" s="52"/>
      <c r="J82" s="52"/>
      <c r="K82" s="52"/>
      <c r="L82" s="54" t="s">
        <v>79</v>
      </c>
      <c r="Q82" s="49"/>
      <c r="R82" s="49"/>
      <c r="S82" s="49"/>
      <c r="T82" s="49"/>
      <c r="U82" s="60"/>
    </row>
    <row r="83" spans="1:21">
      <c r="A83" s="48" t="s">
        <v>983</v>
      </c>
      <c r="B83" s="48" t="s">
        <v>1147</v>
      </c>
      <c r="C83" s="48">
        <v>2300299</v>
      </c>
      <c r="D83" s="52" t="s">
        <v>1201</v>
      </c>
      <c r="E83" s="52" t="s">
        <v>1416</v>
      </c>
      <c r="F83" s="52"/>
      <c r="G83" s="52"/>
      <c r="H83" s="52"/>
      <c r="I83" s="52"/>
      <c r="J83" s="52"/>
      <c r="K83" s="52"/>
      <c r="L83" s="54" t="s">
        <v>79</v>
      </c>
      <c r="Q83" s="49"/>
      <c r="R83" s="49"/>
      <c r="S83" s="49"/>
      <c r="T83" s="49"/>
      <c r="U83" s="60"/>
    </row>
    <row r="84" spans="1:21">
      <c r="A84" s="48" t="s">
        <v>983</v>
      </c>
      <c r="B84" s="48" t="s">
        <v>1147</v>
      </c>
      <c r="C84" s="48">
        <v>2300299</v>
      </c>
      <c r="D84" s="52" t="s">
        <v>1204</v>
      </c>
      <c r="E84" s="52" t="s">
        <v>1205</v>
      </c>
      <c r="F84" s="52"/>
      <c r="G84" s="52"/>
      <c r="H84" s="52"/>
      <c r="I84" s="52"/>
      <c r="J84" s="52"/>
      <c r="K84" s="52"/>
      <c r="L84" s="54" t="s">
        <v>79</v>
      </c>
      <c r="Q84" s="49"/>
      <c r="R84" s="49"/>
      <c r="S84" s="49"/>
      <c r="T84" s="49"/>
      <c r="U84" s="60"/>
    </row>
    <row r="85" spans="1:21">
      <c r="A85" s="48" t="s">
        <v>983</v>
      </c>
      <c r="B85" s="48" t="s">
        <v>1147</v>
      </c>
      <c r="C85" s="48">
        <v>2300299</v>
      </c>
      <c r="D85" s="52" t="s">
        <v>1206</v>
      </c>
      <c r="E85" s="52" t="s">
        <v>1425</v>
      </c>
      <c r="F85" s="52"/>
      <c r="G85" s="52"/>
      <c r="H85" s="52"/>
      <c r="I85" s="52"/>
      <c r="J85" s="52"/>
      <c r="K85" s="52"/>
      <c r="L85" s="54" t="s">
        <v>79</v>
      </c>
      <c r="Q85" s="49"/>
      <c r="R85" s="49"/>
      <c r="S85" s="49"/>
      <c r="T85" s="49"/>
      <c r="U85" s="60"/>
    </row>
    <row r="86" spans="1:21">
      <c r="A86" s="48" t="s">
        <v>983</v>
      </c>
      <c r="B86" s="48" t="s">
        <v>1147</v>
      </c>
      <c r="C86" s="48">
        <v>2300299</v>
      </c>
      <c r="D86" s="52" t="s">
        <v>1207</v>
      </c>
      <c r="E86" s="52" t="s">
        <v>1422</v>
      </c>
      <c r="F86" s="52"/>
      <c r="G86" s="52"/>
      <c r="H86" s="52"/>
      <c r="I86" s="52"/>
      <c r="J86" s="52"/>
      <c r="K86" s="52"/>
      <c r="L86" s="54" t="s">
        <v>79</v>
      </c>
      <c r="Q86" s="49"/>
      <c r="R86" s="49"/>
      <c r="S86" s="49"/>
      <c r="T86" s="49"/>
      <c r="U86" s="60"/>
    </row>
    <row r="87" spans="1:21">
      <c r="A87" s="48" t="s">
        <v>983</v>
      </c>
      <c r="B87" s="48" t="s">
        <v>1147</v>
      </c>
      <c r="C87" s="48">
        <v>2300299</v>
      </c>
      <c r="D87" s="52" t="s">
        <v>1208</v>
      </c>
      <c r="E87" s="52" t="s">
        <v>1399</v>
      </c>
      <c r="F87" s="52"/>
      <c r="G87" s="52"/>
      <c r="H87" s="52"/>
      <c r="I87" s="52"/>
      <c r="J87" s="52"/>
      <c r="K87" s="52"/>
      <c r="L87" s="54" t="s">
        <v>79</v>
      </c>
      <c r="Q87" s="49"/>
      <c r="R87" s="49"/>
      <c r="S87" s="49"/>
      <c r="T87" s="49"/>
      <c r="U87" s="60"/>
    </row>
    <row r="88" spans="1:21">
      <c r="A88" s="48" t="s">
        <v>983</v>
      </c>
      <c r="B88" s="48" t="s">
        <v>1147</v>
      </c>
      <c r="C88" s="48">
        <v>2300299</v>
      </c>
      <c r="D88" s="52" t="s">
        <v>1209</v>
      </c>
      <c r="E88" s="52" t="s">
        <v>1433</v>
      </c>
      <c r="F88" s="52"/>
      <c r="G88" s="52"/>
      <c r="H88" s="52"/>
      <c r="I88" s="52"/>
      <c r="J88" s="52"/>
      <c r="K88" s="52"/>
      <c r="L88" s="54" t="s">
        <v>79</v>
      </c>
      <c r="Q88" s="49"/>
      <c r="R88" s="49"/>
      <c r="S88" s="49"/>
      <c r="T88" s="49"/>
      <c r="U88" s="60"/>
    </row>
    <row r="89" spans="1:21">
      <c r="A89" s="48" t="s">
        <v>983</v>
      </c>
      <c r="B89" s="48" t="s">
        <v>1147</v>
      </c>
      <c r="C89" s="48">
        <v>2300299</v>
      </c>
      <c r="D89" s="52" t="s">
        <v>1210</v>
      </c>
      <c r="E89" s="52" t="s">
        <v>1412</v>
      </c>
      <c r="F89" s="52"/>
      <c r="G89" s="52"/>
      <c r="H89" s="52"/>
      <c r="I89" s="52"/>
      <c r="J89" s="52"/>
      <c r="K89" s="52"/>
      <c r="L89" s="54" t="s">
        <v>79</v>
      </c>
      <c r="Q89" s="49"/>
      <c r="R89" s="49"/>
      <c r="S89" s="49"/>
      <c r="T89" s="49"/>
      <c r="U89" s="60"/>
    </row>
    <row r="90" spans="1:21">
      <c r="A90" s="48" t="s">
        <v>983</v>
      </c>
      <c r="B90" s="48" t="s">
        <v>1147</v>
      </c>
      <c r="C90" s="48">
        <v>2300299</v>
      </c>
      <c r="D90" s="52" t="s">
        <v>1213</v>
      </c>
      <c r="E90" s="52" t="s">
        <v>1458</v>
      </c>
      <c r="F90" s="52"/>
      <c r="G90" s="52"/>
      <c r="H90" s="52"/>
      <c r="I90" s="52"/>
      <c r="J90" s="52"/>
      <c r="K90" s="52"/>
      <c r="L90" s="54" t="s">
        <v>79</v>
      </c>
      <c r="Q90" s="49"/>
      <c r="R90" s="49"/>
      <c r="S90" s="49"/>
      <c r="T90" s="49"/>
      <c r="U90" s="60"/>
    </row>
    <row r="91" spans="1:21">
      <c r="A91" s="48" t="s">
        <v>983</v>
      </c>
      <c r="B91" s="48" t="s">
        <v>1147</v>
      </c>
      <c r="C91" s="48">
        <v>2300299</v>
      </c>
      <c r="D91" s="52" t="s">
        <v>1214</v>
      </c>
      <c r="E91" s="52" t="s">
        <v>1409</v>
      </c>
      <c r="F91" s="52"/>
      <c r="G91" s="52"/>
      <c r="H91" s="52"/>
      <c r="I91" s="52"/>
      <c r="J91" s="52"/>
      <c r="K91" s="52"/>
      <c r="L91" s="54" t="s">
        <v>79</v>
      </c>
      <c r="Q91" s="49"/>
      <c r="R91" s="49"/>
      <c r="S91" s="49"/>
      <c r="T91" s="49"/>
      <c r="U91" s="60"/>
    </row>
    <row r="92" spans="1:21">
      <c r="A92" s="48" t="s">
        <v>983</v>
      </c>
      <c r="B92" s="48" t="s">
        <v>1147</v>
      </c>
      <c r="C92" s="48">
        <v>2300299</v>
      </c>
      <c r="D92" s="52" t="s">
        <v>1215</v>
      </c>
      <c r="E92" s="52" t="s">
        <v>1535</v>
      </c>
      <c r="F92" s="52"/>
      <c r="G92" s="52"/>
      <c r="H92" s="52"/>
      <c r="I92" s="52"/>
      <c r="J92" s="52"/>
      <c r="K92" s="52"/>
      <c r="L92" s="54" t="s">
        <v>79</v>
      </c>
      <c r="Q92" s="49"/>
      <c r="R92" s="49"/>
      <c r="S92" s="49"/>
      <c r="T92" s="49"/>
      <c r="U92" s="60"/>
    </row>
    <row r="93" spans="1:21">
      <c r="A93" s="48" t="s">
        <v>983</v>
      </c>
      <c r="B93" s="48" t="s">
        <v>1147</v>
      </c>
      <c r="C93" s="48">
        <v>2300299</v>
      </c>
      <c r="D93" s="52" t="s">
        <v>1226</v>
      </c>
      <c r="E93" s="52" t="s">
        <v>1464</v>
      </c>
      <c r="F93" s="52"/>
      <c r="G93" s="52"/>
      <c r="H93" s="52"/>
      <c r="I93" s="52"/>
      <c r="J93" s="52"/>
      <c r="K93" s="52"/>
      <c r="L93" s="54" t="s">
        <v>79</v>
      </c>
      <c r="Q93" s="49"/>
      <c r="R93" s="49"/>
      <c r="S93" s="49"/>
      <c r="T93" s="49"/>
      <c r="U93" s="60"/>
    </row>
    <row r="94" spans="1:21">
      <c r="A94" s="48" t="s">
        <v>983</v>
      </c>
      <c r="B94" s="48" t="s">
        <v>1147</v>
      </c>
      <c r="C94" s="48">
        <v>2300299</v>
      </c>
      <c r="D94" s="52" t="s">
        <v>1227</v>
      </c>
      <c r="E94" s="52" t="s">
        <v>1466</v>
      </c>
      <c r="F94" s="52"/>
      <c r="G94" s="52"/>
      <c r="H94" s="52"/>
      <c r="I94" s="52"/>
      <c r="J94" s="52"/>
      <c r="K94" s="52"/>
      <c r="L94" s="54" t="s">
        <v>79</v>
      </c>
      <c r="Q94" s="49"/>
      <c r="R94" s="49"/>
      <c r="S94" s="49"/>
      <c r="T94" s="49"/>
      <c r="U94" s="60"/>
    </row>
    <row r="95" spans="1:21">
      <c r="A95" s="48" t="s">
        <v>983</v>
      </c>
      <c r="B95" s="48" t="s">
        <v>1147</v>
      </c>
      <c r="C95" s="48">
        <v>2300299</v>
      </c>
      <c r="D95" s="52" t="s">
        <v>1228</v>
      </c>
      <c r="E95" s="52" t="s">
        <v>1402</v>
      </c>
      <c r="F95" s="52"/>
      <c r="G95" s="52"/>
      <c r="H95" s="52"/>
      <c r="I95" s="52"/>
      <c r="J95" s="52"/>
      <c r="K95" s="52"/>
      <c r="L95" s="54" t="s">
        <v>79</v>
      </c>
      <c r="Q95" s="49"/>
      <c r="R95" s="49"/>
      <c r="S95" s="49"/>
      <c r="T95" s="49"/>
      <c r="U95" s="60"/>
    </row>
    <row r="96" spans="1:21">
      <c r="A96" s="48" t="s">
        <v>983</v>
      </c>
      <c r="B96" s="48" t="s">
        <v>1147</v>
      </c>
      <c r="C96" s="48">
        <v>2300299</v>
      </c>
      <c r="D96" s="52" t="s">
        <v>1229</v>
      </c>
      <c r="E96" s="52" t="s">
        <v>1426</v>
      </c>
      <c r="F96" s="52"/>
      <c r="G96" s="52"/>
      <c r="H96" s="52"/>
      <c r="I96" s="52"/>
      <c r="J96" s="52"/>
      <c r="K96" s="52"/>
      <c r="L96" s="54" t="s">
        <v>79</v>
      </c>
      <c r="Q96" s="49"/>
      <c r="R96" s="49"/>
      <c r="S96" s="49"/>
      <c r="T96" s="49"/>
      <c r="U96" s="60"/>
    </row>
    <row r="97" spans="1:21">
      <c r="A97" s="48" t="s">
        <v>983</v>
      </c>
      <c r="B97" s="48" t="s">
        <v>1147</v>
      </c>
      <c r="C97" s="48">
        <v>2300299</v>
      </c>
      <c r="D97" s="52" t="s">
        <v>1230</v>
      </c>
      <c r="E97" s="52" t="s">
        <v>1488</v>
      </c>
      <c r="F97" s="52" t="s">
        <v>2726</v>
      </c>
      <c r="G97" s="52" t="s">
        <v>1231</v>
      </c>
      <c r="H97" s="52"/>
      <c r="I97" s="52"/>
      <c r="J97" s="52"/>
      <c r="K97" s="52"/>
      <c r="L97" s="54" t="s">
        <v>79</v>
      </c>
      <c r="Q97" s="49"/>
      <c r="R97" s="49"/>
      <c r="S97" s="49"/>
      <c r="T97" s="49"/>
      <c r="U97" s="60"/>
    </row>
    <row r="98" spans="1:21">
      <c r="A98" s="48" t="s">
        <v>983</v>
      </c>
      <c r="B98" s="48" t="s">
        <v>1147</v>
      </c>
      <c r="C98" s="48">
        <v>2300299</v>
      </c>
      <c r="D98" s="52" t="s">
        <v>1232</v>
      </c>
      <c r="E98" s="52" t="s">
        <v>1420</v>
      </c>
      <c r="F98" s="52"/>
      <c r="G98" s="52"/>
      <c r="H98" s="52"/>
      <c r="I98" s="52"/>
      <c r="J98" s="52"/>
      <c r="K98" s="52"/>
      <c r="L98" s="54" t="s">
        <v>79</v>
      </c>
      <c r="Q98" s="49"/>
      <c r="R98" s="49"/>
      <c r="S98" s="49"/>
      <c r="T98" s="49"/>
      <c r="U98" s="60"/>
    </row>
    <row r="99" spans="1:21">
      <c r="A99" s="48" t="s">
        <v>983</v>
      </c>
      <c r="B99" s="48" t="s">
        <v>1147</v>
      </c>
      <c r="C99" s="48">
        <v>2300299</v>
      </c>
      <c r="D99" s="52" t="s">
        <v>1233</v>
      </c>
      <c r="E99" s="52" t="s">
        <v>1432</v>
      </c>
      <c r="F99" s="52"/>
      <c r="G99" s="52"/>
      <c r="H99" s="52"/>
      <c r="I99" s="52"/>
      <c r="J99" s="52"/>
      <c r="K99" s="52"/>
      <c r="L99" s="54" t="s">
        <v>79</v>
      </c>
      <c r="Q99" s="49"/>
      <c r="R99" s="49"/>
      <c r="S99" s="49"/>
      <c r="T99" s="49"/>
      <c r="U99" s="60"/>
    </row>
    <row r="100" spans="1:21">
      <c r="A100" s="48" t="s">
        <v>983</v>
      </c>
      <c r="B100" s="48" t="s">
        <v>1147</v>
      </c>
      <c r="C100" s="48">
        <v>2300299</v>
      </c>
      <c r="D100" s="52" t="s">
        <v>1234</v>
      </c>
      <c r="E100" s="52" t="s">
        <v>1495</v>
      </c>
      <c r="F100" s="52"/>
      <c r="G100" s="52"/>
      <c r="H100" s="52"/>
      <c r="I100" s="52"/>
      <c r="J100" s="52"/>
      <c r="K100" s="52"/>
      <c r="L100" s="54" t="s">
        <v>79</v>
      </c>
      <c r="Q100" s="49"/>
      <c r="R100" s="49"/>
      <c r="S100" s="49"/>
      <c r="T100" s="49"/>
      <c r="U100" s="60"/>
    </row>
    <row r="101" spans="1:21">
      <c r="A101" s="48" t="s">
        <v>983</v>
      </c>
      <c r="B101" s="48" t="s">
        <v>1147</v>
      </c>
      <c r="C101" s="48">
        <v>2300299</v>
      </c>
      <c r="D101" s="52" t="s">
        <v>413</v>
      </c>
      <c r="E101" s="52" t="s">
        <v>1457</v>
      </c>
      <c r="F101" s="52"/>
      <c r="G101" s="52"/>
      <c r="H101" s="52"/>
      <c r="I101" s="52"/>
      <c r="J101" s="52"/>
      <c r="K101" s="52"/>
      <c r="L101" s="54" t="s">
        <v>79</v>
      </c>
      <c r="Q101" s="49"/>
      <c r="R101" s="49"/>
      <c r="S101" s="49"/>
      <c r="T101" s="49"/>
      <c r="U101" s="60"/>
    </row>
    <row r="102" spans="1:21">
      <c r="A102" s="48" t="s">
        <v>983</v>
      </c>
      <c r="B102" s="48" t="s">
        <v>1147</v>
      </c>
      <c r="C102" s="48">
        <v>2300299</v>
      </c>
      <c r="D102" s="52" t="s">
        <v>474</v>
      </c>
      <c r="E102" s="52" t="s">
        <v>1419</v>
      </c>
      <c r="F102" s="52"/>
      <c r="G102" s="52"/>
      <c r="H102" s="52"/>
      <c r="I102" s="52"/>
      <c r="J102" s="52"/>
      <c r="K102" s="52"/>
      <c r="L102" s="54" t="s">
        <v>79</v>
      </c>
      <c r="Q102" s="49"/>
      <c r="R102" s="49"/>
      <c r="S102" s="49"/>
      <c r="T102" s="49"/>
      <c r="U102" s="60"/>
    </row>
    <row r="103" spans="1:21">
      <c r="A103" s="48" t="s">
        <v>983</v>
      </c>
      <c r="B103" s="48" t="s">
        <v>1147</v>
      </c>
      <c r="C103" s="48">
        <v>2300299</v>
      </c>
      <c r="D103" s="52" t="s">
        <v>482</v>
      </c>
      <c r="E103" s="52" t="s">
        <v>1449</v>
      </c>
      <c r="F103" s="52"/>
      <c r="G103" s="52"/>
      <c r="H103" s="52"/>
      <c r="I103" s="52"/>
      <c r="J103" s="52"/>
      <c r="K103" s="52"/>
      <c r="L103" s="54" t="s">
        <v>79</v>
      </c>
      <c r="Q103" s="49"/>
      <c r="R103" s="49"/>
      <c r="S103" s="49"/>
      <c r="T103" s="49"/>
      <c r="U103" s="60"/>
    </row>
    <row r="104" spans="1:21">
      <c r="A104" s="48" t="s">
        <v>983</v>
      </c>
      <c r="B104" s="48" t="s">
        <v>1147</v>
      </c>
      <c r="C104" s="48">
        <v>2300299</v>
      </c>
      <c r="D104" s="52" t="s">
        <v>485</v>
      </c>
      <c r="E104" s="52" t="s">
        <v>1567</v>
      </c>
      <c r="F104" s="52"/>
      <c r="G104" s="52"/>
      <c r="H104" s="52"/>
      <c r="I104" s="52"/>
      <c r="J104" s="52"/>
      <c r="K104" s="52"/>
      <c r="L104" s="54" t="s">
        <v>79</v>
      </c>
      <c r="Q104" s="49"/>
      <c r="R104" s="49"/>
      <c r="S104" s="49"/>
      <c r="T104" s="49"/>
      <c r="U104" s="60"/>
    </row>
    <row r="105" spans="1:21">
      <c r="A105" s="48" t="s">
        <v>983</v>
      </c>
      <c r="B105" s="48" t="s">
        <v>1147</v>
      </c>
      <c r="C105" s="48">
        <v>2300299</v>
      </c>
      <c r="D105" s="52" t="s">
        <v>486</v>
      </c>
      <c r="E105" s="52" t="s">
        <v>1446</v>
      </c>
      <c r="F105" s="52"/>
      <c r="G105" s="52"/>
      <c r="H105" s="52"/>
      <c r="I105" s="52"/>
      <c r="J105" s="52"/>
      <c r="K105" s="52"/>
      <c r="L105" s="54" t="s">
        <v>79</v>
      </c>
      <c r="Q105" s="49"/>
      <c r="R105" s="49"/>
      <c r="S105" s="49"/>
      <c r="T105" s="49"/>
      <c r="U105" s="60"/>
    </row>
    <row r="106" spans="1:21">
      <c r="A106" s="48" t="s">
        <v>983</v>
      </c>
      <c r="B106" s="48" t="s">
        <v>1147</v>
      </c>
      <c r="C106" s="48">
        <v>2300299</v>
      </c>
      <c r="D106" s="52" t="s">
        <v>487</v>
      </c>
      <c r="E106" s="52" t="s">
        <v>1482</v>
      </c>
      <c r="F106" s="52"/>
      <c r="G106" s="52"/>
      <c r="H106" s="52"/>
      <c r="I106" s="52"/>
      <c r="J106" s="52"/>
      <c r="K106" s="52"/>
      <c r="L106" s="54" t="s">
        <v>79</v>
      </c>
      <c r="Q106" s="49"/>
      <c r="R106" s="49"/>
      <c r="S106" s="49"/>
      <c r="T106" s="49"/>
      <c r="U106" s="60"/>
    </row>
    <row r="107" spans="1:21">
      <c r="A107" s="48" t="s">
        <v>983</v>
      </c>
      <c r="B107" s="48" t="s">
        <v>1147</v>
      </c>
      <c r="C107" s="48">
        <v>2300299</v>
      </c>
      <c r="D107" s="52" t="s">
        <v>488</v>
      </c>
      <c r="E107" s="52" t="s">
        <v>1434</v>
      </c>
      <c r="F107" s="52"/>
      <c r="G107" s="52"/>
      <c r="H107" s="52"/>
      <c r="I107" s="52"/>
      <c r="J107" s="52"/>
      <c r="K107" s="52"/>
      <c r="L107" s="54" t="s">
        <v>79</v>
      </c>
      <c r="Q107" s="49"/>
      <c r="R107" s="49"/>
      <c r="S107" s="49"/>
      <c r="T107" s="49"/>
      <c r="U107" s="60"/>
    </row>
    <row r="108" spans="1:21">
      <c r="A108" s="48" t="s">
        <v>983</v>
      </c>
      <c r="B108" s="48" t="s">
        <v>1147</v>
      </c>
      <c r="C108" s="48">
        <v>2300299</v>
      </c>
      <c r="D108" s="52" t="s">
        <v>537</v>
      </c>
      <c r="E108" s="52" t="s">
        <v>1428</v>
      </c>
      <c r="F108" s="52" t="s">
        <v>2726</v>
      </c>
      <c r="G108" s="52" t="s">
        <v>538</v>
      </c>
      <c r="H108" s="52"/>
      <c r="I108" s="52"/>
      <c r="J108" s="52"/>
      <c r="K108" s="52"/>
      <c r="L108" s="54" t="s">
        <v>79</v>
      </c>
      <c r="Q108" s="49"/>
      <c r="R108" s="49"/>
      <c r="S108" s="49"/>
      <c r="T108" s="49"/>
      <c r="U108" s="60"/>
    </row>
    <row r="109" spans="1:21">
      <c r="A109" s="48" t="s">
        <v>983</v>
      </c>
      <c r="B109" s="48" t="s">
        <v>1147</v>
      </c>
      <c r="C109" s="48">
        <v>2300299</v>
      </c>
      <c r="D109" s="52" t="s">
        <v>546</v>
      </c>
      <c r="E109" s="52" t="s">
        <v>1475</v>
      </c>
      <c r="F109" s="52"/>
      <c r="G109" s="52"/>
      <c r="H109" s="52"/>
      <c r="I109" s="52"/>
      <c r="J109" s="52"/>
      <c r="K109" s="52"/>
      <c r="L109" s="54" t="s">
        <v>79</v>
      </c>
      <c r="Q109" s="49"/>
      <c r="R109" s="49"/>
      <c r="S109" s="49"/>
      <c r="T109" s="49"/>
      <c r="U109" s="60"/>
    </row>
    <row r="110" spans="1:21">
      <c r="A110" s="48" t="s">
        <v>983</v>
      </c>
      <c r="B110" s="48" t="s">
        <v>1147</v>
      </c>
      <c r="C110" s="48">
        <v>2300299</v>
      </c>
      <c r="D110" s="52" t="s">
        <v>548</v>
      </c>
      <c r="E110" s="52" t="s">
        <v>1429</v>
      </c>
      <c r="F110" s="52"/>
      <c r="G110" s="52"/>
      <c r="H110" s="52"/>
      <c r="I110" s="52"/>
      <c r="J110" s="52"/>
      <c r="K110" s="52"/>
      <c r="L110" s="54" t="s">
        <v>79</v>
      </c>
      <c r="Q110" s="49"/>
      <c r="R110" s="49"/>
      <c r="S110" s="49"/>
      <c r="T110" s="49"/>
      <c r="U110" s="60"/>
    </row>
    <row r="111" spans="1:21">
      <c r="A111" s="48" t="s">
        <v>983</v>
      </c>
      <c r="B111" s="48" t="s">
        <v>1147</v>
      </c>
      <c r="C111" s="48">
        <v>2300299</v>
      </c>
      <c r="D111" s="52" t="s">
        <v>549</v>
      </c>
      <c r="E111" s="52" t="s">
        <v>1461</v>
      </c>
      <c r="F111" s="52"/>
      <c r="G111" s="52"/>
      <c r="H111" s="52"/>
      <c r="I111" s="52"/>
      <c r="J111" s="52"/>
      <c r="K111" s="52"/>
      <c r="L111" s="54" t="s">
        <v>79</v>
      </c>
      <c r="Q111" s="49"/>
      <c r="R111" s="49"/>
      <c r="S111" s="49"/>
      <c r="T111" s="49"/>
      <c r="U111" s="60"/>
    </row>
    <row r="112" spans="1:21">
      <c r="A112" s="48" t="s">
        <v>983</v>
      </c>
      <c r="B112" s="48" t="s">
        <v>1147</v>
      </c>
      <c r="C112" s="48">
        <v>2300299</v>
      </c>
      <c r="D112" s="52" t="s">
        <v>550</v>
      </c>
      <c r="E112" s="52" t="s">
        <v>1437</v>
      </c>
      <c r="F112" s="52"/>
      <c r="G112" s="52"/>
      <c r="H112" s="52"/>
      <c r="I112" s="52"/>
      <c r="J112" s="52"/>
      <c r="K112" s="52"/>
      <c r="L112" s="54" t="s">
        <v>79</v>
      </c>
      <c r="Q112" s="49"/>
      <c r="R112" s="49"/>
      <c r="S112" s="49"/>
      <c r="T112" s="49"/>
      <c r="U112" s="60"/>
    </row>
    <row r="113" spans="1:21">
      <c r="A113" s="48" t="s">
        <v>983</v>
      </c>
      <c r="B113" s="48" t="s">
        <v>1147</v>
      </c>
      <c r="C113" s="48">
        <v>2300299</v>
      </c>
      <c r="D113" s="52" t="s">
        <v>551</v>
      </c>
      <c r="E113" s="52" t="s">
        <v>1485</v>
      </c>
      <c r="F113" s="52"/>
      <c r="G113" s="52"/>
      <c r="H113" s="52"/>
      <c r="I113" s="52"/>
      <c r="J113" s="52"/>
      <c r="K113" s="52"/>
      <c r="L113" s="54" t="s">
        <v>79</v>
      </c>
      <c r="Q113" s="49"/>
      <c r="R113" s="49"/>
      <c r="S113" s="49"/>
      <c r="T113" s="49"/>
      <c r="U113" s="60"/>
    </row>
    <row r="114" spans="1:21">
      <c r="A114" s="48" t="s">
        <v>983</v>
      </c>
      <c r="B114" s="48" t="s">
        <v>1147</v>
      </c>
      <c r="C114" s="48">
        <v>2300299</v>
      </c>
      <c r="D114" s="52" t="s">
        <v>552</v>
      </c>
      <c r="E114" s="52" t="s">
        <v>1436</v>
      </c>
      <c r="F114" s="52"/>
      <c r="G114" s="52"/>
      <c r="H114" s="52"/>
      <c r="I114" s="52"/>
      <c r="J114" s="52"/>
      <c r="K114" s="52"/>
      <c r="L114" s="54" t="s">
        <v>79</v>
      </c>
      <c r="Q114" s="49"/>
      <c r="R114" s="49"/>
      <c r="S114" s="49"/>
      <c r="T114" s="49"/>
      <c r="U114" s="60"/>
    </row>
    <row r="115" spans="1:21">
      <c r="A115" s="48" t="s">
        <v>983</v>
      </c>
      <c r="B115" s="48" t="s">
        <v>1147</v>
      </c>
      <c r="C115" s="48">
        <v>2300299</v>
      </c>
      <c r="D115" s="52" t="s">
        <v>553</v>
      </c>
      <c r="E115" s="52" t="s">
        <v>1442</v>
      </c>
      <c r="F115" s="52"/>
      <c r="G115" s="52"/>
      <c r="H115" s="52"/>
      <c r="I115" s="52"/>
      <c r="J115" s="52"/>
      <c r="K115" s="52"/>
      <c r="L115" s="54" t="s">
        <v>79</v>
      </c>
      <c r="Q115" s="49"/>
      <c r="R115" s="49"/>
      <c r="S115" s="49"/>
      <c r="T115" s="49"/>
      <c r="U115" s="60"/>
    </row>
    <row r="116" spans="1:21">
      <c r="A116" s="48" t="s">
        <v>983</v>
      </c>
      <c r="B116" s="48" t="s">
        <v>1147</v>
      </c>
      <c r="C116" s="48">
        <v>2300299</v>
      </c>
      <c r="D116" s="52" t="s">
        <v>554</v>
      </c>
      <c r="E116" s="52" t="s">
        <v>1448</v>
      </c>
      <c r="F116" s="52"/>
      <c r="G116" s="52"/>
      <c r="H116" s="52"/>
      <c r="I116" s="52"/>
      <c r="J116" s="52"/>
      <c r="K116" s="52"/>
      <c r="L116" s="54" t="s">
        <v>79</v>
      </c>
      <c r="Q116" s="49"/>
      <c r="R116" s="49"/>
      <c r="S116" s="49"/>
      <c r="T116" s="49"/>
      <c r="U116" s="60"/>
    </row>
    <row r="117" spans="1:21">
      <c r="A117" s="48" t="s">
        <v>983</v>
      </c>
      <c r="B117" s="48" t="s">
        <v>1147</v>
      </c>
      <c r="C117" s="48">
        <v>2300299</v>
      </c>
      <c r="D117" s="52" t="s">
        <v>555</v>
      </c>
      <c r="E117" s="52" t="s">
        <v>556</v>
      </c>
      <c r="F117" s="52"/>
      <c r="G117" s="52"/>
      <c r="H117" s="52"/>
      <c r="I117" s="52"/>
      <c r="J117" s="52"/>
      <c r="K117" s="52"/>
      <c r="L117" s="54" t="s">
        <v>79</v>
      </c>
      <c r="Q117" s="49"/>
      <c r="R117" s="49"/>
      <c r="S117" s="49"/>
      <c r="T117" s="49"/>
      <c r="U117" s="60"/>
    </row>
    <row r="118" spans="1:21">
      <c r="A118" s="48" t="s">
        <v>983</v>
      </c>
      <c r="B118" s="48" t="s">
        <v>1147</v>
      </c>
      <c r="C118" s="48">
        <v>2300299</v>
      </c>
      <c r="D118" s="52" t="s">
        <v>557</v>
      </c>
      <c r="E118" s="52" t="s">
        <v>1438</v>
      </c>
      <c r="F118" s="52"/>
      <c r="G118" s="52"/>
      <c r="H118" s="52"/>
      <c r="I118" s="52"/>
      <c r="J118" s="52"/>
      <c r="K118" s="52"/>
      <c r="L118" s="54" t="s">
        <v>79</v>
      </c>
      <c r="Q118" s="49"/>
      <c r="R118" s="49"/>
      <c r="S118" s="49"/>
      <c r="T118" s="49"/>
      <c r="U118" s="60"/>
    </row>
    <row r="119" spans="1:21">
      <c r="A119" s="48" t="s">
        <v>983</v>
      </c>
      <c r="B119" s="48" t="s">
        <v>1147</v>
      </c>
      <c r="C119" s="48">
        <v>2300299</v>
      </c>
      <c r="D119" s="52" t="s">
        <v>562</v>
      </c>
      <c r="E119" s="52" t="s">
        <v>1440</v>
      </c>
      <c r="F119" s="52"/>
      <c r="G119" s="52"/>
      <c r="H119" s="52"/>
      <c r="I119" s="52"/>
      <c r="J119" s="52"/>
      <c r="K119" s="52"/>
      <c r="L119" s="54" t="s">
        <v>79</v>
      </c>
      <c r="Q119" s="49"/>
      <c r="R119" s="49"/>
      <c r="S119" s="49"/>
      <c r="T119" s="49"/>
      <c r="U119" s="60"/>
    </row>
    <row r="120" spans="1:21">
      <c r="A120" s="48" t="s">
        <v>983</v>
      </c>
      <c r="B120" s="48" t="s">
        <v>1147</v>
      </c>
      <c r="C120" s="48">
        <v>2300299</v>
      </c>
      <c r="D120" s="52" t="s">
        <v>563</v>
      </c>
      <c r="E120" s="52" t="s">
        <v>1456</v>
      </c>
      <c r="F120" s="52"/>
      <c r="G120" s="52"/>
      <c r="H120" s="52"/>
      <c r="I120" s="52"/>
      <c r="J120" s="52"/>
      <c r="K120" s="52"/>
      <c r="L120" s="54" t="s">
        <v>79</v>
      </c>
      <c r="Q120" s="49"/>
      <c r="R120" s="49"/>
      <c r="S120" s="49"/>
      <c r="T120" s="49"/>
      <c r="U120" s="60"/>
    </row>
    <row r="121" spans="1:21">
      <c r="A121" s="48" t="s">
        <v>983</v>
      </c>
      <c r="B121" s="48" t="s">
        <v>1147</v>
      </c>
      <c r="C121" s="48">
        <v>2300299</v>
      </c>
      <c r="D121" s="52" t="s">
        <v>583</v>
      </c>
      <c r="E121" s="52" t="s">
        <v>1445</v>
      </c>
      <c r="F121" s="52" t="s">
        <v>2726</v>
      </c>
      <c r="G121" s="52" t="s">
        <v>584</v>
      </c>
      <c r="H121" s="52"/>
      <c r="I121" s="52"/>
      <c r="J121" s="52"/>
      <c r="K121" s="52"/>
      <c r="L121" s="54" t="s">
        <v>79</v>
      </c>
      <c r="Q121" s="49"/>
      <c r="R121" s="49"/>
      <c r="S121" s="49"/>
      <c r="T121" s="49"/>
      <c r="U121" s="60"/>
    </row>
    <row r="122" spans="1:21">
      <c r="A122" s="48" t="s">
        <v>983</v>
      </c>
      <c r="B122" s="48" t="s">
        <v>1147</v>
      </c>
      <c r="C122" s="48">
        <v>2300299</v>
      </c>
      <c r="D122" s="52" t="s">
        <v>586</v>
      </c>
      <c r="E122" s="52" t="s">
        <v>1444</v>
      </c>
      <c r="F122" s="52"/>
      <c r="G122" s="52"/>
      <c r="H122" s="52"/>
      <c r="I122" s="52"/>
      <c r="J122" s="52"/>
      <c r="K122" s="52"/>
      <c r="L122" s="54" t="s">
        <v>79</v>
      </c>
      <c r="Q122" s="49"/>
      <c r="R122" s="49"/>
      <c r="S122" s="49"/>
      <c r="T122" s="49"/>
      <c r="U122" s="60"/>
    </row>
    <row r="123" spans="1:21">
      <c r="A123" s="48" t="s">
        <v>983</v>
      </c>
      <c r="B123" s="48" t="s">
        <v>1147</v>
      </c>
      <c r="C123" s="48">
        <v>2300299</v>
      </c>
      <c r="D123" s="52" t="s">
        <v>594</v>
      </c>
      <c r="E123" s="52" t="s">
        <v>1453</v>
      </c>
      <c r="F123" s="52"/>
      <c r="G123" s="52"/>
      <c r="H123" s="52"/>
      <c r="I123" s="52"/>
      <c r="J123" s="52"/>
      <c r="K123" s="52"/>
      <c r="L123" s="54" t="s">
        <v>79</v>
      </c>
      <c r="Q123" s="49"/>
      <c r="R123" s="49"/>
      <c r="S123" s="49"/>
      <c r="T123" s="49"/>
      <c r="U123" s="60"/>
    </row>
    <row r="124" spans="1:21">
      <c r="A124" s="48" t="s">
        <v>1121</v>
      </c>
      <c r="B124" s="48" t="s">
        <v>1183</v>
      </c>
      <c r="C124" s="48">
        <v>2300310</v>
      </c>
      <c r="D124" s="52" t="s">
        <v>1184</v>
      </c>
      <c r="E124" s="52" t="s">
        <v>1529</v>
      </c>
      <c r="F124" s="52"/>
      <c r="G124" s="52"/>
      <c r="H124" s="52"/>
      <c r="I124" s="52"/>
      <c r="J124" s="52"/>
      <c r="K124" s="52"/>
      <c r="L124" s="54" t="s">
        <v>80</v>
      </c>
      <c r="Q124" s="49"/>
      <c r="R124" s="49"/>
      <c r="S124" s="49"/>
      <c r="T124" s="49"/>
      <c r="U124" s="60"/>
    </row>
    <row r="125" spans="1:21">
      <c r="A125" s="48" t="s">
        <v>1121</v>
      </c>
      <c r="B125" s="48" t="s">
        <v>1183</v>
      </c>
      <c r="C125" s="48">
        <v>2300310</v>
      </c>
      <c r="D125" s="52" t="s">
        <v>405</v>
      </c>
      <c r="E125" s="52" t="s">
        <v>1547</v>
      </c>
      <c r="F125" s="52"/>
      <c r="G125" s="52"/>
      <c r="H125" s="52"/>
      <c r="I125" s="52"/>
      <c r="J125" s="52"/>
      <c r="K125" s="52"/>
      <c r="L125" s="54" t="s">
        <v>80</v>
      </c>
      <c r="Q125" s="49"/>
      <c r="R125" s="49"/>
      <c r="S125" s="49"/>
      <c r="T125" s="49"/>
      <c r="U125" s="60"/>
    </row>
    <row r="126" spans="1:21">
      <c r="A126" s="48" t="s">
        <v>1121</v>
      </c>
      <c r="B126" s="48" t="s">
        <v>1183</v>
      </c>
      <c r="C126" s="48">
        <v>2300310</v>
      </c>
      <c r="D126" s="52" t="s">
        <v>406</v>
      </c>
      <c r="E126" s="52" t="s">
        <v>1528</v>
      </c>
      <c r="F126" s="52"/>
      <c r="G126" s="52"/>
      <c r="H126" s="52"/>
      <c r="I126" s="52"/>
      <c r="J126" s="52"/>
      <c r="K126" s="52"/>
      <c r="L126" s="54" t="s">
        <v>80</v>
      </c>
      <c r="Q126" s="49"/>
      <c r="R126" s="49"/>
      <c r="S126" s="49"/>
      <c r="T126" s="49"/>
      <c r="U126" s="60"/>
    </row>
    <row r="127" spans="1:21">
      <c r="A127" s="48" t="s">
        <v>1121</v>
      </c>
      <c r="B127" s="48" t="s">
        <v>1183</v>
      </c>
      <c r="C127" s="48">
        <v>2300310</v>
      </c>
      <c r="D127" s="52" t="s">
        <v>410</v>
      </c>
      <c r="E127" s="52" t="s">
        <v>1530</v>
      </c>
      <c r="F127" s="52"/>
      <c r="G127" s="52"/>
      <c r="H127" s="52"/>
      <c r="I127" s="52"/>
      <c r="J127" s="52"/>
      <c r="K127" s="52"/>
      <c r="L127" s="54" t="s">
        <v>80</v>
      </c>
      <c r="Q127" s="49"/>
      <c r="R127" s="49"/>
      <c r="S127" s="49"/>
      <c r="T127" s="49"/>
      <c r="U127" s="60"/>
    </row>
    <row r="128" spans="1:21">
      <c r="A128" s="48" t="s">
        <v>1121</v>
      </c>
      <c r="B128" s="48" t="s">
        <v>1183</v>
      </c>
      <c r="C128" s="48">
        <v>2300310</v>
      </c>
      <c r="D128" s="52" t="s">
        <v>411</v>
      </c>
      <c r="E128" s="52" t="s">
        <v>1557</v>
      </c>
      <c r="F128" s="52"/>
      <c r="G128" s="52"/>
      <c r="H128" s="52"/>
      <c r="I128" s="52"/>
      <c r="J128" s="52"/>
      <c r="K128" s="52"/>
      <c r="L128" s="54" t="s">
        <v>80</v>
      </c>
      <c r="Q128" s="49"/>
      <c r="R128" s="49"/>
      <c r="S128" s="49"/>
      <c r="T128" s="49"/>
      <c r="U128" s="60"/>
    </row>
    <row r="129" spans="1:21">
      <c r="A129" s="48" t="s">
        <v>1121</v>
      </c>
      <c r="B129" s="48" t="s">
        <v>1183</v>
      </c>
      <c r="C129" s="48">
        <v>2300310</v>
      </c>
      <c r="D129" s="52" t="s">
        <v>416</v>
      </c>
      <c r="E129" s="52" t="s">
        <v>1537</v>
      </c>
      <c r="F129" s="52"/>
      <c r="G129" s="52"/>
      <c r="H129" s="52"/>
      <c r="I129" s="52"/>
      <c r="J129" s="52"/>
      <c r="K129" s="52"/>
      <c r="L129" s="54" t="s">
        <v>80</v>
      </c>
      <c r="Q129" s="49"/>
      <c r="R129" s="49"/>
      <c r="S129" s="49"/>
      <c r="T129" s="49"/>
      <c r="U129" s="60"/>
    </row>
    <row r="130" spans="1:21">
      <c r="A130" s="48" t="s">
        <v>1121</v>
      </c>
      <c r="B130" s="48" t="s">
        <v>1183</v>
      </c>
      <c r="C130" s="48">
        <v>2300310</v>
      </c>
      <c r="D130" s="52" t="s">
        <v>467</v>
      </c>
      <c r="E130" s="52" t="s">
        <v>1574</v>
      </c>
      <c r="F130" s="52"/>
      <c r="G130" s="52"/>
      <c r="H130" s="52"/>
      <c r="I130" s="52"/>
      <c r="J130" s="52"/>
      <c r="K130" s="52"/>
      <c r="L130" s="54" t="s">
        <v>80</v>
      </c>
      <c r="Q130" s="49"/>
      <c r="R130" s="49"/>
      <c r="S130" s="49"/>
      <c r="T130" s="49"/>
      <c r="U130" s="60"/>
    </row>
    <row r="131" spans="1:21">
      <c r="A131" s="48" t="s">
        <v>1121</v>
      </c>
      <c r="B131" s="48" t="s">
        <v>391</v>
      </c>
      <c r="C131" s="48">
        <v>2300315</v>
      </c>
      <c r="D131" s="52" t="s">
        <v>392</v>
      </c>
      <c r="E131" s="52" t="s">
        <v>1511</v>
      </c>
      <c r="F131" s="52"/>
      <c r="G131" s="52"/>
      <c r="H131" s="52"/>
      <c r="I131" s="52"/>
      <c r="J131" s="52"/>
      <c r="K131" s="52"/>
      <c r="L131" s="54" t="s">
        <v>81</v>
      </c>
      <c r="Q131" s="49"/>
      <c r="R131" s="49"/>
      <c r="S131" s="49"/>
      <c r="T131" s="49"/>
      <c r="U131" s="60"/>
    </row>
    <row r="132" spans="1:21">
      <c r="A132" s="48" t="s">
        <v>1121</v>
      </c>
      <c r="B132" s="48" t="s">
        <v>391</v>
      </c>
      <c r="C132" s="48">
        <v>2300315</v>
      </c>
      <c r="D132" s="52" t="s">
        <v>393</v>
      </c>
      <c r="E132" s="52" t="s">
        <v>1600</v>
      </c>
      <c r="F132" s="52" t="s">
        <v>365</v>
      </c>
      <c r="G132" s="52" t="s">
        <v>366</v>
      </c>
      <c r="H132" s="52"/>
      <c r="I132" s="52"/>
      <c r="J132" s="52"/>
      <c r="K132" s="52"/>
      <c r="L132" s="54" t="s">
        <v>81</v>
      </c>
      <c r="Q132" s="49"/>
      <c r="R132" s="49"/>
      <c r="S132" s="49"/>
      <c r="T132" s="49"/>
      <c r="U132" s="60"/>
    </row>
    <row r="133" spans="1:21">
      <c r="A133" s="48" t="s">
        <v>1121</v>
      </c>
      <c r="B133" s="48" t="s">
        <v>391</v>
      </c>
      <c r="C133" s="48">
        <v>2300315</v>
      </c>
      <c r="D133" s="52" t="s">
        <v>394</v>
      </c>
      <c r="E133" s="52" t="s">
        <v>1606</v>
      </c>
      <c r="F133" s="52"/>
      <c r="G133" s="52"/>
      <c r="H133" s="52"/>
      <c r="I133" s="52"/>
      <c r="J133" s="52"/>
      <c r="K133" s="52"/>
      <c r="L133" s="54" t="s">
        <v>81</v>
      </c>
      <c r="Q133" s="49"/>
      <c r="R133" s="49"/>
      <c r="S133" s="49"/>
      <c r="T133" s="49"/>
      <c r="U133" s="60"/>
    </row>
    <row r="134" spans="1:21">
      <c r="A134" s="48" t="s">
        <v>1121</v>
      </c>
      <c r="B134" s="48" t="s">
        <v>391</v>
      </c>
      <c r="C134" s="48">
        <v>2300315</v>
      </c>
      <c r="D134" s="52" t="s">
        <v>395</v>
      </c>
      <c r="E134" s="52" t="s">
        <v>2071</v>
      </c>
      <c r="F134" s="52"/>
      <c r="G134" s="52"/>
      <c r="H134" s="52"/>
      <c r="I134" s="52"/>
      <c r="J134" s="52"/>
      <c r="K134" s="52"/>
      <c r="L134" s="54" t="s">
        <v>81</v>
      </c>
      <c r="Q134" s="49"/>
      <c r="R134" s="49"/>
      <c r="S134" s="49"/>
      <c r="T134" s="49"/>
      <c r="U134" s="60"/>
    </row>
    <row r="135" spans="1:21">
      <c r="A135" s="48" t="s">
        <v>1121</v>
      </c>
      <c r="B135" s="48" t="s">
        <v>492</v>
      </c>
      <c r="C135" s="48">
        <v>2300316</v>
      </c>
      <c r="D135" s="52" t="s">
        <v>493</v>
      </c>
      <c r="E135" s="52" t="s">
        <v>1614</v>
      </c>
      <c r="F135" s="52"/>
      <c r="G135" s="52"/>
      <c r="H135" s="52"/>
      <c r="I135" s="52"/>
      <c r="J135" s="52"/>
      <c r="K135" s="52"/>
      <c r="L135" s="54" t="s">
        <v>82</v>
      </c>
      <c r="Q135" s="49"/>
      <c r="R135" s="49"/>
      <c r="S135" s="49"/>
      <c r="T135" s="49"/>
      <c r="U135" s="60"/>
    </row>
    <row r="136" spans="1:21">
      <c r="A136" s="48" t="s">
        <v>1121</v>
      </c>
      <c r="B136" s="48" t="s">
        <v>489</v>
      </c>
      <c r="C136" s="48">
        <v>2300317</v>
      </c>
      <c r="D136" s="52" t="s">
        <v>490</v>
      </c>
      <c r="E136" s="52" t="s">
        <v>1604</v>
      </c>
      <c r="F136" s="52" t="s">
        <v>2726</v>
      </c>
      <c r="G136" s="52" t="s">
        <v>462</v>
      </c>
      <c r="H136" s="52"/>
      <c r="I136" s="52"/>
      <c r="J136" s="52"/>
      <c r="K136" s="52"/>
      <c r="L136" s="54" t="s">
        <v>83</v>
      </c>
      <c r="Q136" s="49"/>
      <c r="R136" s="49"/>
      <c r="S136" s="49"/>
      <c r="T136" s="49"/>
      <c r="U136" s="60"/>
    </row>
    <row r="137" spans="1:21">
      <c r="A137" s="48" t="s">
        <v>1121</v>
      </c>
      <c r="B137" s="48" t="s">
        <v>489</v>
      </c>
      <c r="C137" s="48">
        <v>2300317</v>
      </c>
      <c r="D137" s="52" t="s">
        <v>491</v>
      </c>
      <c r="E137" s="52" t="s">
        <v>1610</v>
      </c>
      <c r="F137" s="52" t="s">
        <v>363</v>
      </c>
      <c r="G137" s="52" t="s">
        <v>364</v>
      </c>
      <c r="H137" s="52"/>
      <c r="I137" s="52"/>
      <c r="J137" s="52"/>
      <c r="K137" s="52"/>
      <c r="L137" s="54" t="s">
        <v>83</v>
      </c>
      <c r="Q137" s="49"/>
      <c r="R137" s="49"/>
      <c r="S137" s="49"/>
      <c r="T137" s="49"/>
      <c r="U137" s="60"/>
    </row>
    <row r="138" spans="1:21">
      <c r="A138" s="48" t="s">
        <v>1121</v>
      </c>
      <c r="B138" s="48" t="s">
        <v>407</v>
      </c>
      <c r="C138" s="48">
        <v>2300345</v>
      </c>
      <c r="D138" s="52" t="s">
        <v>408</v>
      </c>
      <c r="E138" s="52" t="s">
        <v>1517</v>
      </c>
      <c r="F138" s="52"/>
      <c r="G138" s="52"/>
      <c r="H138" s="52"/>
      <c r="I138" s="52"/>
      <c r="J138" s="52"/>
      <c r="K138" s="52"/>
      <c r="L138" s="54" t="s">
        <v>84</v>
      </c>
      <c r="Q138" s="49"/>
      <c r="R138" s="49"/>
      <c r="S138" s="49"/>
      <c r="T138" s="49"/>
      <c r="U138" s="60"/>
    </row>
    <row r="139" spans="1:21">
      <c r="A139" s="48" t="s">
        <v>1121</v>
      </c>
      <c r="B139" s="48" t="s">
        <v>407</v>
      </c>
      <c r="C139" s="48">
        <v>2300345</v>
      </c>
      <c r="D139" s="52" t="s">
        <v>417</v>
      </c>
      <c r="E139" s="52" t="s">
        <v>1580</v>
      </c>
      <c r="F139" s="52"/>
      <c r="G139" s="52"/>
      <c r="H139" s="52"/>
      <c r="I139" s="52"/>
      <c r="J139" s="52"/>
      <c r="K139" s="52"/>
      <c r="L139" s="54" t="s">
        <v>84</v>
      </c>
      <c r="Q139" s="49"/>
      <c r="R139" s="49"/>
      <c r="S139" s="49"/>
      <c r="T139" s="49"/>
      <c r="U139" s="60"/>
    </row>
    <row r="140" spans="1:21">
      <c r="A140" s="48" t="s">
        <v>1121</v>
      </c>
      <c r="B140" s="48" t="s">
        <v>407</v>
      </c>
      <c r="C140" s="48">
        <v>2300345</v>
      </c>
      <c r="D140" s="52" t="s">
        <v>418</v>
      </c>
      <c r="E140" s="52" t="s">
        <v>1536</v>
      </c>
      <c r="F140" s="52"/>
      <c r="G140" s="52"/>
      <c r="H140" s="52"/>
      <c r="I140" s="52"/>
      <c r="J140" s="52"/>
      <c r="K140" s="52"/>
      <c r="L140" s="54" t="s">
        <v>84</v>
      </c>
      <c r="Q140" s="49"/>
      <c r="R140" s="49"/>
      <c r="S140" s="49"/>
      <c r="T140" s="49"/>
      <c r="U140" s="60"/>
    </row>
    <row r="141" spans="1:21">
      <c r="A141" s="48" t="s">
        <v>1121</v>
      </c>
      <c r="B141" s="48" t="s">
        <v>407</v>
      </c>
      <c r="C141" s="48">
        <v>2300345</v>
      </c>
      <c r="D141" s="52" t="s">
        <v>419</v>
      </c>
      <c r="E141" s="52" t="s">
        <v>420</v>
      </c>
      <c r="F141" s="52"/>
      <c r="G141" s="52"/>
      <c r="H141" s="52"/>
      <c r="I141" s="52"/>
      <c r="J141" s="52"/>
      <c r="K141" s="52"/>
      <c r="L141" s="54" t="s">
        <v>84</v>
      </c>
      <c r="Q141" s="49"/>
      <c r="R141" s="49"/>
      <c r="S141" s="49"/>
      <c r="T141" s="49"/>
      <c r="U141" s="60"/>
    </row>
    <row r="142" spans="1:21">
      <c r="A142" s="48" t="s">
        <v>1121</v>
      </c>
      <c r="B142" s="48" t="s">
        <v>407</v>
      </c>
      <c r="C142" s="48">
        <v>2300345</v>
      </c>
      <c r="D142" s="52"/>
      <c r="E142" s="52" t="s">
        <v>1540</v>
      </c>
      <c r="F142" s="52" t="s">
        <v>636</v>
      </c>
      <c r="G142" s="52" t="s">
        <v>637</v>
      </c>
      <c r="H142" s="52" t="s">
        <v>636</v>
      </c>
      <c r="I142" s="52" t="s">
        <v>638</v>
      </c>
      <c r="J142" s="52"/>
      <c r="K142" s="52"/>
      <c r="L142" s="54" t="s">
        <v>84</v>
      </c>
      <c r="Q142" s="49"/>
      <c r="R142" s="49"/>
      <c r="S142" s="49"/>
      <c r="T142" s="49"/>
      <c r="U142" s="60"/>
    </row>
    <row r="143" spans="1:21">
      <c r="A143" s="48" t="s">
        <v>1121</v>
      </c>
      <c r="B143" s="48" t="s">
        <v>357</v>
      </c>
      <c r="C143" s="48">
        <v>2300365</v>
      </c>
      <c r="D143" s="52" t="s">
        <v>358</v>
      </c>
      <c r="E143" s="52" t="s">
        <v>359</v>
      </c>
      <c r="F143" s="52"/>
      <c r="G143" s="52"/>
      <c r="H143" s="52"/>
      <c r="I143" s="52"/>
      <c r="J143" s="52"/>
      <c r="K143" s="52"/>
      <c r="L143" s="54" t="s">
        <v>85</v>
      </c>
      <c r="Q143" s="49"/>
      <c r="R143" s="49"/>
      <c r="S143" s="49"/>
      <c r="T143" s="49"/>
      <c r="U143" s="60"/>
    </row>
    <row r="144" spans="1:21">
      <c r="A144" s="48" t="s">
        <v>1121</v>
      </c>
      <c r="B144" s="48" t="s">
        <v>357</v>
      </c>
      <c r="C144" s="48">
        <v>2300365</v>
      </c>
      <c r="D144" s="52" t="s">
        <v>360</v>
      </c>
      <c r="E144" s="52" t="s">
        <v>1514</v>
      </c>
      <c r="F144" s="52"/>
      <c r="G144" s="52"/>
      <c r="H144" s="52"/>
      <c r="I144" s="52"/>
      <c r="J144" s="52"/>
      <c r="K144" s="52"/>
      <c r="L144" s="54" t="s">
        <v>85</v>
      </c>
      <c r="Q144" s="49"/>
      <c r="R144" s="49"/>
      <c r="S144" s="49"/>
      <c r="T144" s="49"/>
      <c r="U144" s="60"/>
    </row>
    <row r="145" spans="1:21">
      <c r="A145" s="48" t="s">
        <v>1121</v>
      </c>
      <c r="B145" s="48" t="s">
        <v>357</v>
      </c>
      <c r="C145" s="48">
        <v>2300365</v>
      </c>
      <c r="D145" s="52" t="s">
        <v>361</v>
      </c>
      <c r="E145" s="52" t="s">
        <v>1515</v>
      </c>
      <c r="F145" s="52" t="s">
        <v>2726</v>
      </c>
      <c r="G145" s="52" t="s">
        <v>362</v>
      </c>
      <c r="H145" s="52" t="s">
        <v>363</v>
      </c>
      <c r="I145" s="52" t="s">
        <v>364</v>
      </c>
      <c r="J145" s="52" t="s">
        <v>365</v>
      </c>
      <c r="K145" s="52" t="s">
        <v>366</v>
      </c>
      <c r="L145" s="54" t="s">
        <v>85</v>
      </c>
      <c r="Q145" s="49"/>
      <c r="R145" s="49"/>
      <c r="S145" s="49"/>
      <c r="T145" s="49"/>
      <c r="U145" s="60"/>
    </row>
    <row r="146" spans="1:21">
      <c r="A146" s="48" t="s">
        <v>1121</v>
      </c>
      <c r="B146" s="48" t="s">
        <v>357</v>
      </c>
      <c r="C146" s="48">
        <v>2300365</v>
      </c>
      <c r="D146" s="52" t="s">
        <v>367</v>
      </c>
      <c r="E146" s="52" t="s">
        <v>1524</v>
      </c>
      <c r="F146" s="52"/>
      <c r="G146" s="52"/>
      <c r="H146" s="52"/>
      <c r="I146" s="52"/>
      <c r="J146" s="52"/>
      <c r="K146" s="52"/>
      <c r="L146" s="54" t="s">
        <v>85</v>
      </c>
      <c r="Q146" s="49"/>
      <c r="R146" s="49"/>
      <c r="S146" s="49"/>
      <c r="T146" s="49"/>
      <c r="U146" s="60"/>
    </row>
    <row r="147" spans="1:21">
      <c r="A147" s="48" t="s">
        <v>1121</v>
      </c>
      <c r="B147" s="48" t="s">
        <v>357</v>
      </c>
      <c r="C147" s="48">
        <v>2300365</v>
      </c>
      <c r="D147" s="52" t="s">
        <v>368</v>
      </c>
      <c r="E147" s="52" t="s">
        <v>1520</v>
      </c>
      <c r="F147" s="52"/>
      <c r="G147" s="52"/>
      <c r="H147" s="52"/>
      <c r="I147" s="52"/>
      <c r="J147" s="52"/>
      <c r="K147" s="52"/>
      <c r="L147" s="54" t="s">
        <v>85</v>
      </c>
      <c r="Q147" s="49"/>
      <c r="R147" s="49"/>
      <c r="S147" s="49"/>
      <c r="T147" s="49"/>
      <c r="U147" s="60"/>
    </row>
    <row r="148" spans="1:21">
      <c r="A148" s="48" t="s">
        <v>1121</v>
      </c>
      <c r="B148" s="48" t="s">
        <v>357</v>
      </c>
      <c r="C148" s="48">
        <v>2300365</v>
      </c>
      <c r="D148" s="52" t="s">
        <v>369</v>
      </c>
      <c r="E148" s="52" t="s">
        <v>1521</v>
      </c>
      <c r="F148" s="52"/>
      <c r="G148" s="52"/>
      <c r="H148" s="52"/>
      <c r="I148" s="52"/>
      <c r="J148" s="52"/>
      <c r="K148" s="52"/>
      <c r="L148" s="54" t="s">
        <v>85</v>
      </c>
      <c r="Q148" s="49"/>
      <c r="R148" s="49"/>
      <c r="S148" s="49"/>
      <c r="T148" s="49"/>
      <c r="U148" s="60"/>
    </row>
    <row r="149" spans="1:21">
      <c r="A149" s="48" t="s">
        <v>1121</v>
      </c>
      <c r="B149" s="48" t="s">
        <v>357</v>
      </c>
      <c r="C149" s="48">
        <v>2300365</v>
      </c>
      <c r="D149" s="52" t="s">
        <v>370</v>
      </c>
      <c r="E149" s="52" t="s">
        <v>1523</v>
      </c>
      <c r="F149" s="52"/>
      <c r="G149" s="52"/>
      <c r="H149" s="52"/>
      <c r="I149" s="52"/>
      <c r="J149" s="52"/>
      <c r="K149" s="52"/>
      <c r="L149" s="54" t="s">
        <v>85</v>
      </c>
      <c r="Q149" s="49"/>
      <c r="R149" s="49"/>
      <c r="S149" s="49"/>
      <c r="T149" s="49"/>
      <c r="U149" s="60"/>
    </row>
    <row r="150" spans="1:21">
      <c r="A150" s="48" t="s">
        <v>1121</v>
      </c>
      <c r="B150" s="48" t="s">
        <v>357</v>
      </c>
      <c r="C150" s="48">
        <v>2300365</v>
      </c>
      <c r="D150" s="52" t="s">
        <v>371</v>
      </c>
      <c r="E150" s="52" t="s">
        <v>1522</v>
      </c>
      <c r="F150" s="52"/>
      <c r="G150" s="52"/>
      <c r="H150" s="52"/>
      <c r="I150" s="52"/>
      <c r="J150" s="52"/>
      <c r="K150" s="52"/>
      <c r="L150" s="54" t="s">
        <v>85</v>
      </c>
      <c r="Q150" s="49"/>
      <c r="R150" s="49"/>
      <c r="S150" s="49"/>
      <c r="T150" s="49"/>
      <c r="U150" s="60"/>
    </row>
    <row r="151" spans="1:21">
      <c r="A151" s="48" t="s">
        <v>1121</v>
      </c>
      <c r="B151" s="48" t="s">
        <v>357</v>
      </c>
      <c r="C151" s="48">
        <v>2300365</v>
      </c>
      <c r="D151" s="52" t="s">
        <v>372</v>
      </c>
      <c r="E151" s="52" t="s">
        <v>1526</v>
      </c>
      <c r="F151" s="52"/>
      <c r="G151" s="52"/>
      <c r="H151" s="52"/>
      <c r="I151" s="52"/>
      <c r="J151" s="52"/>
      <c r="K151" s="52"/>
      <c r="L151" s="54" t="s">
        <v>85</v>
      </c>
      <c r="Q151" s="49"/>
      <c r="R151" s="49"/>
      <c r="S151" s="49"/>
      <c r="T151" s="49"/>
      <c r="U151" s="60"/>
    </row>
    <row r="152" spans="1:21">
      <c r="A152" s="48" t="s">
        <v>1121</v>
      </c>
      <c r="B152" s="48" t="s">
        <v>357</v>
      </c>
      <c r="C152" s="48">
        <v>2300365</v>
      </c>
      <c r="D152" s="52" t="s">
        <v>373</v>
      </c>
      <c r="E152" s="52" t="s">
        <v>1525</v>
      </c>
      <c r="F152" s="52"/>
      <c r="G152" s="52"/>
      <c r="H152" s="52"/>
      <c r="I152" s="52"/>
      <c r="J152" s="52"/>
      <c r="K152" s="52"/>
      <c r="L152" s="54" t="s">
        <v>85</v>
      </c>
      <c r="Q152" s="49"/>
      <c r="R152" s="49"/>
      <c r="S152" s="49"/>
      <c r="T152" s="49"/>
      <c r="U152" s="60"/>
    </row>
    <row r="153" spans="1:21">
      <c r="A153" s="48" t="s">
        <v>1121</v>
      </c>
      <c r="B153" s="48" t="s">
        <v>357</v>
      </c>
      <c r="C153" s="48">
        <v>2300365</v>
      </c>
      <c r="D153" s="52" t="s">
        <v>374</v>
      </c>
      <c r="E153" s="52" t="s">
        <v>1561</v>
      </c>
      <c r="F153" s="52"/>
      <c r="G153" s="52"/>
      <c r="H153" s="52"/>
      <c r="I153" s="52"/>
      <c r="J153" s="52"/>
      <c r="K153" s="52"/>
      <c r="L153" s="54" t="s">
        <v>85</v>
      </c>
      <c r="Q153" s="49"/>
      <c r="R153" s="49"/>
      <c r="S153" s="49"/>
      <c r="T153" s="49"/>
      <c r="U153" s="60"/>
    </row>
    <row r="154" spans="1:21">
      <c r="A154" s="48" t="s">
        <v>1121</v>
      </c>
      <c r="B154" s="48" t="s">
        <v>357</v>
      </c>
      <c r="C154" s="48">
        <v>2300365</v>
      </c>
      <c r="D154" s="52" t="s">
        <v>382</v>
      </c>
      <c r="E154" s="52" t="s">
        <v>1577</v>
      </c>
      <c r="F154" s="52"/>
      <c r="G154" s="52"/>
      <c r="H154" s="52"/>
      <c r="I154" s="52"/>
      <c r="J154" s="52"/>
      <c r="K154" s="52"/>
      <c r="L154" s="54" t="s">
        <v>85</v>
      </c>
      <c r="Q154" s="49"/>
      <c r="R154" s="49"/>
      <c r="S154" s="49"/>
      <c r="T154" s="49"/>
      <c r="U154" s="60"/>
    </row>
    <row r="155" spans="1:21">
      <c r="A155" s="48" t="s">
        <v>1121</v>
      </c>
      <c r="B155" s="48" t="s">
        <v>357</v>
      </c>
      <c r="C155" s="48">
        <v>2300365</v>
      </c>
      <c r="D155" s="52" t="s">
        <v>390</v>
      </c>
      <c r="E155" s="52" t="s">
        <v>1564</v>
      </c>
      <c r="F155" s="52"/>
      <c r="G155" s="52"/>
      <c r="H155" s="52"/>
      <c r="I155" s="52"/>
      <c r="J155" s="52"/>
      <c r="K155" s="52"/>
      <c r="L155" s="54" t="s">
        <v>85</v>
      </c>
      <c r="Q155" s="49"/>
      <c r="R155" s="49"/>
      <c r="S155" s="49"/>
      <c r="T155" s="49"/>
      <c r="U155" s="60"/>
    </row>
    <row r="156" spans="1:21">
      <c r="A156" s="48" t="s">
        <v>1121</v>
      </c>
      <c r="B156" s="48" t="s">
        <v>353</v>
      </c>
      <c r="C156" s="48">
        <v>2300375</v>
      </c>
      <c r="D156" s="52" t="s">
        <v>354</v>
      </c>
      <c r="E156" s="52" t="s">
        <v>1549</v>
      </c>
      <c r="F156" s="52"/>
      <c r="G156" s="52"/>
      <c r="H156" s="52"/>
      <c r="I156" s="52"/>
      <c r="J156" s="52"/>
      <c r="K156" s="52"/>
      <c r="L156" s="54" t="s">
        <v>86</v>
      </c>
      <c r="Q156" s="49"/>
      <c r="R156" s="49"/>
      <c r="S156" s="49"/>
      <c r="T156" s="49"/>
      <c r="U156" s="60"/>
    </row>
    <row r="157" spans="1:21">
      <c r="A157" s="48" t="s">
        <v>1121</v>
      </c>
      <c r="B157" s="48" t="s">
        <v>353</v>
      </c>
      <c r="C157" s="48">
        <v>2300375</v>
      </c>
      <c r="D157" s="52" t="s">
        <v>355</v>
      </c>
      <c r="E157" s="52" t="s">
        <v>356</v>
      </c>
      <c r="F157" s="52"/>
      <c r="G157" s="52"/>
      <c r="H157" s="52"/>
      <c r="I157" s="52"/>
      <c r="J157" s="52"/>
      <c r="K157" s="52"/>
      <c r="L157" s="54" t="s">
        <v>86</v>
      </c>
      <c r="Q157" s="49"/>
      <c r="R157" s="49"/>
      <c r="S157" s="49"/>
      <c r="T157" s="49"/>
      <c r="U157" s="60"/>
    </row>
    <row r="158" spans="1:21">
      <c r="A158" s="48" t="s">
        <v>1121</v>
      </c>
      <c r="B158" s="48" t="s">
        <v>353</v>
      </c>
      <c r="C158" s="48">
        <v>2300375</v>
      </c>
      <c r="D158" s="52" t="s">
        <v>375</v>
      </c>
      <c r="E158" s="52" t="s">
        <v>1562</v>
      </c>
      <c r="F158" s="52"/>
      <c r="G158" s="52"/>
      <c r="H158" s="52"/>
      <c r="I158" s="52"/>
      <c r="J158" s="52"/>
      <c r="K158" s="52"/>
      <c r="L158" s="54" t="s">
        <v>86</v>
      </c>
      <c r="Q158" s="49"/>
      <c r="R158" s="49"/>
      <c r="S158" s="49"/>
      <c r="T158" s="49"/>
      <c r="U158" s="60"/>
    </row>
    <row r="159" spans="1:21">
      <c r="A159" s="48" t="s">
        <v>1121</v>
      </c>
      <c r="B159" s="48" t="s">
        <v>353</v>
      </c>
      <c r="C159" s="48">
        <v>2300375</v>
      </c>
      <c r="D159" s="52" t="s">
        <v>380</v>
      </c>
      <c r="E159" s="52" t="s">
        <v>1544</v>
      </c>
      <c r="F159" s="52" t="s">
        <v>363</v>
      </c>
      <c r="G159" s="52" t="s">
        <v>381</v>
      </c>
      <c r="H159" s="52" t="s">
        <v>2726</v>
      </c>
      <c r="I159" s="52" t="s">
        <v>362</v>
      </c>
      <c r="J159" s="52"/>
      <c r="K159" s="52"/>
      <c r="L159" s="54" t="s">
        <v>86</v>
      </c>
      <c r="Q159" s="49"/>
      <c r="R159" s="49"/>
      <c r="S159" s="49"/>
      <c r="T159" s="49"/>
      <c r="U159" s="60"/>
    </row>
    <row r="160" spans="1:21">
      <c r="A160" s="48" t="s">
        <v>87</v>
      </c>
      <c r="B160" s="48" t="s">
        <v>654</v>
      </c>
      <c r="C160" s="48">
        <v>2300376</v>
      </c>
      <c r="D160" s="52" t="s">
        <v>2693</v>
      </c>
      <c r="E160" s="52" t="s">
        <v>1544</v>
      </c>
      <c r="F160" s="52" t="s">
        <v>363</v>
      </c>
      <c r="G160" s="52" t="s">
        <v>381</v>
      </c>
      <c r="H160" s="52" t="s">
        <v>2726</v>
      </c>
      <c r="I160" s="52" t="s">
        <v>362</v>
      </c>
      <c r="J160" s="52"/>
      <c r="K160" s="52"/>
      <c r="L160" s="54" t="s">
        <v>88</v>
      </c>
      <c r="Q160" s="49"/>
      <c r="R160" s="49"/>
      <c r="S160" s="49"/>
      <c r="T160" s="49"/>
      <c r="U160" s="60"/>
    </row>
    <row r="161" spans="1:21">
      <c r="A161" s="48" t="s">
        <v>87</v>
      </c>
      <c r="B161" s="48" t="s">
        <v>655</v>
      </c>
      <c r="C161" s="48">
        <v>2300377</v>
      </c>
      <c r="D161" s="52" t="s">
        <v>2694</v>
      </c>
      <c r="E161" s="52" t="s">
        <v>1544</v>
      </c>
      <c r="F161" s="52" t="s">
        <v>363</v>
      </c>
      <c r="G161" s="52" t="s">
        <v>381</v>
      </c>
      <c r="H161" s="52" t="s">
        <v>2726</v>
      </c>
      <c r="I161" s="52" t="s">
        <v>362</v>
      </c>
      <c r="J161" s="52"/>
      <c r="K161" s="52"/>
      <c r="L161" s="54" t="s">
        <v>89</v>
      </c>
      <c r="Q161" s="49"/>
      <c r="R161" s="49"/>
      <c r="S161" s="49"/>
      <c r="T161" s="49"/>
      <c r="U161" s="60"/>
    </row>
    <row r="162" spans="1:21">
      <c r="A162" s="48" t="s">
        <v>87</v>
      </c>
      <c r="B162" s="48" t="s">
        <v>656</v>
      </c>
      <c r="C162" s="48">
        <v>2300378</v>
      </c>
      <c r="D162" s="52" t="s">
        <v>2712</v>
      </c>
      <c r="E162" s="52" t="s">
        <v>1549</v>
      </c>
      <c r="F162" s="52"/>
      <c r="G162" s="52"/>
      <c r="H162" s="52"/>
      <c r="I162" s="52"/>
      <c r="J162" s="52"/>
      <c r="K162" s="52"/>
      <c r="L162" s="54" t="s">
        <v>90</v>
      </c>
      <c r="Q162" s="49"/>
      <c r="R162" s="49"/>
      <c r="S162" s="49"/>
      <c r="T162" s="49"/>
      <c r="U162" s="60"/>
    </row>
    <row r="163" spans="1:21">
      <c r="A163" s="48" t="s">
        <v>1121</v>
      </c>
      <c r="B163" s="48" t="s">
        <v>388</v>
      </c>
      <c r="C163" s="48">
        <v>2300380</v>
      </c>
      <c r="D163" s="52" t="s">
        <v>389</v>
      </c>
      <c r="E163" s="52" t="s">
        <v>1538</v>
      </c>
      <c r="F163" s="52"/>
      <c r="G163" s="52"/>
      <c r="H163" s="52"/>
      <c r="I163" s="52"/>
      <c r="J163" s="52"/>
      <c r="K163" s="52"/>
      <c r="L163" s="54" t="s">
        <v>91</v>
      </c>
      <c r="Q163" s="49"/>
      <c r="R163" s="49"/>
      <c r="S163" s="49"/>
      <c r="T163" s="49"/>
      <c r="U163" s="60"/>
    </row>
    <row r="164" spans="1:21">
      <c r="A164" s="48" t="s">
        <v>1121</v>
      </c>
      <c r="B164" s="48" t="s">
        <v>388</v>
      </c>
      <c r="C164" s="48">
        <v>2300380</v>
      </c>
      <c r="D164" s="52" t="s">
        <v>409</v>
      </c>
      <c r="E164" s="52" t="s">
        <v>1579</v>
      </c>
      <c r="F164" s="52"/>
      <c r="G164" s="52"/>
      <c r="H164" s="52"/>
      <c r="I164" s="52"/>
      <c r="J164" s="52"/>
      <c r="K164" s="52"/>
      <c r="L164" s="54" t="s">
        <v>91</v>
      </c>
      <c r="Q164" s="49"/>
      <c r="R164" s="49"/>
      <c r="S164" s="49"/>
      <c r="T164" s="49"/>
      <c r="U164" s="60"/>
    </row>
    <row r="165" spans="1:21">
      <c r="A165" s="48" t="s">
        <v>1121</v>
      </c>
      <c r="B165" s="48" t="s">
        <v>348</v>
      </c>
      <c r="C165" s="48">
        <v>2300391</v>
      </c>
      <c r="D165" s="52" t="s">
        <v>349</v>
      </c>
      <c r="E165" s="52" t="s">
        <v>1543</v>
      </c>
      <c r="F165" s="52"/>
      <c r="G165" s="52"/>
      <c r="H165" s="52"/>
      <c r="I165" s="52"/>
      <c r="J165" s="52"/>
      <c r="K165" s="52"/>
      <c r="L165" s="54" t="s">
        <v>92</v>
      </c>
      <c r="Q165" s="49"/>
      <c r="R165" s="49"/>
      <c r="S165" s="49"/>
      <c r="T165" s="49"/>
      <c r="U165" s="60"/>
    </row>
    <row r="166" spans="1:21">
      <c r="A166" s="48" t="s">
        <v>1121</v>
      </c>
      <c r="B166" s="48" t="s">
        <v>448</v>
      </c>
      <c r="C166" s="48">
        <v>2300392</v>
      </c>
      <c r="D166" s="52" t="s">
        <v>449</v>
      </c>
      <c r="E166" s="52" t="s">
        <v>1532</v>
      </c>
      <c r="F166" s="52"/>
      <c r="G166" s="52"/>
      <c r="H166" s="52"/>
      <c r="I166" s="52"/>
      <c r="J166" s="52"/>
      <c r="K166" s="52"/>
      <c r="L166" s="54" t="s">
        <v>93</v>
      </c>
      <c r="Q166" s="49"/>
      <c r="R166" s="49"/>
      <c r="S166" s="49"/>
      <c r="T166" s="49"/>
      <c r="U166" s="60"/>
    </row>
    <row r="167" spans="1:21">
      <c r="A167" s="48" t="s">
        <v>1121</v>
      </c>
      <c r="B167" s="48" t="s">
        <v>448</v>
      </c>
      <c r="C167" s="48">
        <v>2300392</v>
      </c>
      <c r="D167" s="52" t="s">
        <v>450</v>
      </c>
      <c r="E167" s="52" t="s">
        <v>1512</v>
      </c>
      <c r="F167" s="52"/>
      <c r="G167" s="52"/>
      <c r="H167" s="52"/>
      <c r="I167" s="52"/>
      <c r="J167" s="52"/>
      <c r="K167" s="52"/>
      <c r="L167" s="54" t="s">
        <v>93</v>
      </c>
      <c r="Q167" s="49"/>
      <c r="R167" s="49"/>
      <c r="S167" s="49"/>
      <c r="T167" s="49"/>
      <c r="U167" s="60"/>
    </row>
    <row r="168" spans="1:21">
      <c r="A168" s="48" t="s">
        <v>1121</v>
      </c>
      <c r="B168" s="48" t="s">
        <v>448</v>
      </c>
      <c r="C168" s="48">
        <v>2300392</v>
      </c>
      <c r="D168" s="52" t="s">
        <v>451</v>
      </c>
      <c r="E168" s="52" t="s">
        <v>1531</v>
      </c>
      <c r="F168" s="52"/>
      <c r="G168" s="52"/>
      <c r="H168" s="52"/>
      <c r="I168" s="52"/>
      <c r="J168" s="52"/>
      <c r="K168" s="52"/>
      <c r="L168" s="54" t="s">
        <v>93</v>
      </c>
      <c r="Q168" s="49"/>
      <c r="R168" s="49"/>
      <c r="S168" s="49"/>
      <c r="T168" s="49"/>
      <c r="U168" s="60"/>
    </row>
    <row r="169" spans="1:21">
      <c r="A169" s="48" t="s">
        <v>1121</v>
      </c>
      <c r="B169" s="48" t="s">
        <v>334</v>
      </c>
      <c r="C169" s="48">
        <v>2300393</v>
      </c>
      <c r="D169" s="52" t="s">
        <v>335</v>
      </c>
      <c r="E169" s="52" t="s">
        <v>2085</v>
      </c>
      <c r="F169" s="52"/>
      <c r="G169" s="52"/>
      <c r="H169" s="52"/>
      <c r="I169" s="52"/>
      <c r="J169" s="52"/>
      <c r="K169" s="52"/>
      <c r="L169" s="54" t="s">
        <v>94</v>
      </c>
      <c r="M169" s="57"/>
      <c r="Q169" s="49"/>
      <c r="R169" s="49"/>
      <c r="S169" s="49"/>
      <c r="T169" s="49"/>
      <c r="U169" s="60"/>
    </row>
    <row r="170" spans="1:21">
      <c r="A170" s="48" t="s">
        <v>1121</v>
      </c>
      <c r="B170" s="48" t="s">
        <v>334</v>
      </c>
      <c r="C170" s="48">
        <v>2300393</v>
      </c>
      <c r="D170" s="52" t="s">
        <v>336</v>
      </c>
      <c r="E170" s="52" t="s">
        <v>2090</v>
      </c>
      <c r="F170" s="52"/>
      <c r="G170" s="52"/>
      <c r="H170" s="52"/>
      <c r="I170" s="52"/>
      <c r="J170" s="52"/>
      <c r="K170" s="52"/>
      <c r="L170" s="54" t="s">
        <v>94</v>
      </c>
      <c r="M170" s="57"/>
      <c r="Q170" s="49"/>
      <c r="R170" s="49"/>
      <c r="S170" s="49"/>
      <c r="T170" s="49"/>
      <c r="U170" s="60"/>
    </row>
    <row r="171" spans="1:21">
      <c r="A171" s="48" t="s">
        <v>1121</v>
      </c>
      <c r="B171" s="48" t="s">
        <v>334</v>
      </c>
      <c r="C171" s="48">
        <v>2300393</v>
      </c>
      <c r="D171" s="52" t="s">
        <v>337</v>
      </c>
      <c r="E171" s="52" t="s">
        <v>2089</v>
      </c>
      <c r="F171" s="52"/>
      <c r="G171" s="52"/>
      <c r="H171" s="52"/>
      <c r="I171" s="52"/>
      <c r="J171" s="52"/>
      <c r="K171" s="52"/>
      <c r="L171" s="54" t="s">
        <v>94</v>
      </c>
      <c r="M171" s="57"/>
      <c r="Q171" s="49"/>
      <c r="R171" s="49"/>
      <c r="S171" s="49"/>
      <c r="T171" s="49"/>
      <c r="U171" s="60"/>
    </row>
    <row r="172" spans="1:21">
      <c r="A172" s="48" t="s">
        <v>1121</v>
      </c>
      <c r="B172" s="48" t="s">
        <v>334</v>
      </c>
      <c r="C172" s="48">
        <v>2300393</v>
      </c>
      <c r="D172" s="52" t="s">
        <v>338</v>
      </c>
      <c r="E172" s="52" t="s">
        <v>2075</v>
      </c>
      <c r="F172" s="52"/>
      <c r="G172" s="52"/>
      <c r="H172" s="52"/>
      <c r="I172" s="52"/>
      <c r="J172" s="52"/>
      <c r="K172" s="52"/>
      <c r="L172" s="54" t="s">
        <v>94</v>
      </c>
      <c r="M172" s="57"/>
      <c r="Q172" s="49"/>
      <c r="R172" s="49"/>
      <c r="S172" s="49"/>
      <c r="T172" s="49"/>
      <c r="U172" s="60"/>
    </row>
    <row r="173" spans="1:21">
      <c r="A173" s="48" t="s">
        <v>1121</v>
      </c>
      <c r="B173" s="48" t="s">
        <v>334</v>
      </c>
      <c r="C173" s="48">
        <v>2300393</v>
      </c>
      <c r="D173" s="52" t="s">
        <v>339</v>
      </c>
      <c r="E173" s="52" t="s">
        <v>2088</v>
      </c>
      <c r="F173" s="52"/>
      <c r="G173" s="52"/>
      <c r="H173" s="52"/>
      <c r="I173" s="52"/>
      <c r="J173" s="52"/>
      <c r="K173" s="52"/>
      <c r="L173" s="54" t="s">
        <v>94</v>
      </c>
      <c r="Q173" s="49"/>
      <c r="R173" s="49"/>
      <c r="S173" s="49"/>
      <c r="T173" s="49"/>
      <c r="U173" s="60"/>
    </row>
    <row r="174" spans="1:21">
      <c r="A174" s="48" t="s">
        <v>1121</v>
      </c>
      <c r="B174" s="48" t="s">
        <v>1160</v>
      </c>
      <c r="C174" s="48">
        <v>2300394</v>
      </c>
      <c r="D174" s="52" t="s">
        <v>1161</v>
      </c>
      <c r="E174" s="52" t="s">
        <v>2020</v>
      </c>
      <c r="F174" s="52"/>
      <c r="G174" s="52"/>
      <c r="H174" s="52"/>
      <c r="I174" s="52"/>
      <c r="J174" s="52"/>
      <c r="K174" s="52"/>
      <c r="L174" s="54" t="s">
        <v>95</v>
      </c>
      <c r="Q174" s="49"/>
      <c r="R174" s="49"/>
      <c r="S174" s="49"/>
      <c r="T174" s="49"/>
      <c r="U174" s="60"/>
    </row>
    <row r="175" spans="1:21">
      <c r="A175" s="48" t="s">
        <v>1121</v>
      </c>
      <c r="B175" s="48" t="s">
        <v>1122</v>
      </c>
      <c r="C175" s="48">
        <v>2300395</v>
      </c>
      <c r="D175" s="52" t="s">
        <v>1123</v>
      </c>
      <c r="E175" s="52" t="s">
        <v>1546</v>
      </c>
      <c r="F175" s="52"/>
      <c r="G175" s="52"/>
      <c r="H175" s="52"/>
      <c r="I175" s="52"/>
      <c r="J175" s="52"/>
      <c r="K175" s="52"/>
      <c r="L175" s="54" t="s">
        <v>96</v>
      </c>
      <c r="Q175" s="49"/>
      <c r="R175" s="49"/>
      <c r="S175" s="49"/>
      <c r="T175" s="49"/>
      <c r="U175" s="60"/>
    </row>
    <row r="176" spans="1:21">
      <c r="A176" s="48" t="s">
        <v>1121</v>
      </c>
      <c r="B176" s="48" t="s">
        <v>1122</v>
      </c>
      <c r="C176" s="48">
        <v>2300395</v>
      </c>
      <c r="D176" s="52" t="s">
        <v>1124</v>
      </c>
      <c r="E176" s="52" t="s">
        <v>1125</v>
      </c>
      <c r="F176" s="52"/>
      <c r="G176" s="52"/>
      <c r="H176" s="52"/>
      <c r="I176" s="52"/>
      <c r="J176" s="52"/>
      <c r="K176" s="52"/>
      <c r="L176" s="54" t="s">
        <v>96</v>
      </c>
      <c r="Q176" s="49"/>
      <c r="R176" s="49"/>
      <c r="S176" s="49"/>
      <c r="T176" s="49"/>
      <c r="U176" s="60"/>
    </row>
    <row r="177" spans="1:21">
      <c r="A177" s="48" t="s">
        <v>1121</v>
      </c>
      <c r="B177" s="48" t="s">
        <v>1122</v>
      </c>
      <c r="C177" s="48">
        <v>2300395</v>
      </c>
      <c r="D177" s="52" t="s">
        <v>1126</v>
      </c>
      <c r="E177" s="52" t="s">
        <v>1551</v>
      </c>
      <c r="F177" s="52"/>
      <c r="G177" s="52"/>
      <c r="H177" s="52"/>
      <c r="I177" s="52"/>
      <c r="J177" s="52"/>
      <c r="K177" s="52"/>
      <c r="L177" s="54" t="s">
        <v>96</v>
      </c>
      <c r="Q177" s="49"/>
      <c r="R177" s="49"/>
      <c r="S177" s="49"/>
      <c r="T177" s="49"/>
      <c r="U177" s="60"/>
    </row>
    <row r="178" spans="1:21">
      <c r="A178" s="48" t="s">
        <v>1121</v>
      </c>
      <c r="B178" s="48" t="s">
        <v>1122</v>
      </c>
      <c r="C178" s="48">
        <v>2300395</v>
      </c>
      <c r="D178" s="52" t="s">
        <v>1129</v>
      </c>
      <c r="E178" s="52" t="s">
        <v>1576</v>
      </c>
      <c r="F178" s="52"/>
      <c r="G178" s="52"/>
      <c r="H178" s="52"/>
      <c r="I178" s="52"/>
      <c r="J178" s="52"/>
      <c r="K178" s="52"/>
      <c r="L178" s="54" t="s">
        <v>96</v>
      </c>
      <c r="Q178" s="49"/>
      <c r="R178" s="49"/>
      <c r="S178" s="49"/>
      <c r="T178" s="49"/>
      <c r="U178" s="60"/>
    </row>
    <row r="179" spans="1:21">
      <c r="A179" s="48" t="s">
        <v>1121</v>
      </c>
      <c r="B179" s="48" t="s">
        <v>1127</v>
      </c>
      <c r="C179" s="48">
        <v>2300399</v>
      </c>
      <c r="D179" s="52" t="s">
        <v>1128</v>
      </c>
      <c r="E179" s="52" t="s">
        <v>1565</v>
      </c>
      <c r="F179" s="52"/>
      <c r="G179" s="52"/>
      <c r="H179" s="52"/>
      <c r="I179" s="52"/>
      <c r="J179" s="52"/>
      <c r="K179" s="52"/>
      <c r="L179" s="54" t="s">
        <v>97</v>
      </c>
      <c r="Q179" s="49"/>
      <c r="R179" s="49"/>
      <c r="S179" s="49"/>
      <c r="T179" s="49"/>
      <c r="U179" s="60"/>
    </row>
    <row r="180" spans="1:21">
      <c r="A180" s="48" t="s">
        <v>1121</v>
      </c>
      <c r="B180" s="48" t="s">
        <v>1127</v>
      </c>
      <c r="C180" s="48">
        <v>2300399</v>
      </c>
      <c r="D180" s="52" t="s">
        <v>331</v>
      </c>
      <c r="E180" s="52" t="s">
        <v>2072</v>
      </c>
      <c r="F180" s="52"/>
      <c r="G180" s="52"/>
      <c r="H180" s="52"/>
      <c r="I180" s="52"/>
      <c r="J180" s="52"/>
      <c r="K180" s="52"/>
      <c r="L180" s="54" t="s">
        <v>97</v>
      </c>
      <c r="Q180" s="49"/>
      <c r="R180" s="49"/>
      <c r="S180" s="49"/>
      <c r="T180" s="49"/>
      <c r="U180" s="60"/>
    </row>
    <row r="181" spans="1:21">
      <c r="A181" s="48" t="s">
        <v>1121</v>
      </c>
      <c r="B181" s="48" t="s">
        <v>1127</v>
      </c>
      <c r="C181" s="48">
        <v>2300399</v>
      </c>
      <c r="D181" s="52" t="s">
        <v>332</v>
      </c>
      <c r="E181" s="52" t="s">
        <v>1541</v>
      </c>
      <c r="F181" s="52"/>
      <c r="G181" s="52"/>
      <c r="H181" s="52"/>
      <c r="I181" s="52"/>
      <c r="J181" s="52"/>
      <c r="K181" s="52"/>
      <c r="L181" s="54" t="s">
        <v>97</v>
      </c>
      <c r="Q181" s="49"/>
      <c r="R181" s="49"/>
      <c r="S181" s="49"/>
      <c r="T181" s="49"/>
      <c r="U181" s="60"/>
    </row>
    <row r="182" spans="1:21">
      <c r="A182" s="48" t="s">
        <v>1121</v>
      </c>
      <c r="B182" s="48" t="s">
        <v>1127</v>
      </c>
      <c r="C182" s="48">
        <v>2300399</v>
      </c>
      <c r="D182" s="52" t="s">
        <v>379</v>
      </c>
      <c r="E182" s="52" t="s">
        <v>1578</v>
      </c>
      <c r="F182" s="52"/>
      <c r="G182" s="52"/>
      <c r="H182" s="52"/>
      <c r="I182" s="52"/>
      <c r="J182" s="52"/>
      <c r="K182" s="52"/>
      <c r="L182" s="54" t="s">
        <v>97</v>
      </c>
      <c r="Q182" s="49"/>
      <c r="R182" s="49"/>
      <c r="S182" s="49"/>
      <c r="T182" s="49"/>
      <c r="U182" s="60"/>
    </row>
    <row r="183" spans="1:21">
      <c r="A183" s="48" t="s">
        <v>1121</v>
      </c>
      <c r="B183" s="48" t="s">
        <v>1127</v>
      </c>
      <c r="C183" s="48">
        <v>2300399</v>
      </c>
      <c r="D183" s="52" t="s">
        <v>383</v>
      </c>
      <c r="E183" s="52" t="s">
        <v>1568</v>
      </c>
      <c r="F183" s="52"/>
      <c r="G183" s="52"/>
      <c r="H183" s="52"/>
      <c r="I183" s="52"/>
      <c r="J183" s="52"/>
      <c r="K183" s="52"/>
      <c r="L183" s="54" t="s">
        <v>97</v>
      </c>
      <c r="Q183" s="49"/>
      <c r="R183" s="49"/>
      <c r="S183" s="49"/>
      <c r="T183" s="49"/>
      <c r="U183" s="60"/>
    </row>
    <row r="184" spans="1:21">
      <c r="A184" s="48" t="s">
        <v>1121</v>
      </c>
      <c r="B184" s="48" t="s">
        <v>1127</v>
      </c>
      <c r="C184" s="48">
        <v>2300399</v>
      </c>
      <c r="D184" s="52" t="s">
        <v>384</v>
      </c>
      <c r="E184" s="52" t="s">
        <v>1545</v>
      </c>
      <c r="F184" s="52"/>
      <c r="G184" s="52"/>
      <c r="H184" s="52"/>
      <c r="I184" s="52"/>
      <c r="J184" s="52"/>
      <c r="K184" s="52"/>
      <c r="L184" s="54" t="s">
        <v>97</v>
      </c>
      <c r="Q184" s="49"/>
      <c r="R184" s="49"/>
      <c r="S184" s="49"/>
      <c r="T184" s="49"/>
      <c r="U184" s="60"/>
    </row>
    <row r="185" spans="1:21">
      <c r="A185" s="48" t="s">
        <v>1121</v>
      </c>
      <c r="B185" s="48" t="s">
        <v>1127</v>
      </c>
      <c r="C185" s="48">
        <v>2300399</v>
      </c>
      <c r="D185" s="52" t="s">
        <v>385</v>
      </c>
      <c r="E185" s="52" t="s">
        <v>1556</v>
      </c>
      <c r="F185" s="52"/>
      <c r="G185" s="52"/>
      <c r="H185" s="52"/>
      <c r="I185" s="52"/>
      <c r="J185" s="52"/>
      <c r="K185" s="52"/>
      <c r="L185" s="54" t="s">
        <v>97</v>
      </c>
      <c r="Q185" s="49"/>
      <c r="R185" s="49"/>
      <c r="S185" s="49"/>
      <c r="T185" s="49"/>
      <c r="U185" s="60"/>
    </row>
    <row r="186" spans="1:21">
      <c r="A186" s="48" t="s">
        <v>875</v>
      </c>
      <c r="B186" s="48" t="s">
        <v>460</v>
      </c>
      <c r="C186" s="48">
        <v>2300410</v>
      </c>
      <c r="D186" s="52" t="s">
        <v>461</v>
      </c>
      <c r="E186" s="52" t="s">
        <v>1519</v>
      </c>
      <c r="F186" s="52" t="s">
        <v>2726</v>
      </c>
      <c r="G186" s="52" t="s">
        <v>462</v>
      </c>
      <c r="H186" s="52"/>
      <c r="I186" s="52"/>
      <c r="J186" s="52"/>
      <c r="K186" s="52"/>
      <c r="L186" s="54" t="s">
        <v>98</v>
      </c>
      <c r="Q186" s="49"/>
      <c r="R186" s="49"/>
      <c r="S186" s="49"/>
      <c r="T186" s="49"/>
      <c r="U186" s="60"/>
    </row>
    <row r="187" spans="1:21">
      <c r="A187" s="48" t="s">
        <v>875</v>
      </c>
      <c r="B187" s="48" t="s">
        <v>460</v>
      </c>
      <c r="C187" s="48">
        <v>2300410</v>
      </c>
      <c r="D187" s="52" t="s">
        <v>463</v>
      </c>
      <c r="E187" s="52" t="s">
        <v>1513</v>
      </c>
      <c r="F187" s="52"/>
      <c r="G187" s="52"/>
      <c r="H187" s="52"/>
      <c r="I187" s="52"/>
      <c r="J187" s="52"/>
      <c r="K187" s="52"/>
      <c r="L187" s="54" t="s">
        <v>98</v>
      </c>
      <c r="Q187" s="49"/>
      <c r="R187" s="49"/>
      <c r="S187" s="49"/>
      <c r="T187" s="49"/>
      <c r="U187" s="60"/>
    </row>
    <row r="188" spans="1:21">
      <c r="A188" s="48" t="s">
        <v>875</v>
      </c>
      <c r="B188" s="48" t="s">
        <v>460</v>
      </c>
      <c r="C188" s="48">
        <v>2300410</v>
      </c>
      <c r="D188" s="52" t="s">
        <v>464</v>
      </c>
      <c r="E188" s="52" t="s">
        <v>1987</v>
      </c>
      <c r="F188" s="52"/>
      <c r="G188" s="52"/>
      <c r="H188" s="52"/>
      <c r="I188" s="52"/>
      <c r="J188" s="52"/>
      <c r="K188" s="52"/>
      <c r="L188" s="54" t="s">
        <v>98</v>
      </c>
      <c r="Q188" s="49"/>
      <c r="R188" s="49"/>
      <c r="S188" s="49"/>
      <c r="T188" s="49"/>
      <c r="U188" s="60"/>
    </row>
    <row r="189" spans="1:21">
      <c r="A189" s="48" t="s">
        <v>875</v>
      </c>
      <c r="B189" s="48" t="s">
        <v>460</v>
      </c>
      <c r="C189" s="48">
        <v>2300410</v>
      </c>
      <c r="D189" s="52" t="s">
        <v>465</v>
      </c>
      <c r="E189" s="52" t="s">
        <v>1518</v>
      </c>
      <c r="F189" s="52"/>
      <c r="G189" s="52"/>
      <c r="H189" s="52"/>
      <c r="I189" s="52"/>
      <c r="J189" s="52"/>
      <c r="K189" s="52"/>
      <c r="L189" s="54" t="s">
        <v>98</v>
      </c>
      <c r="Q189" s="49"/>
      <c r="R189" s="49"/>
      <c r="S189" s="49"/>
      <c r="T189" s="49"/>
      <c r="U189" s="60"/>
    </row>
    <row r="190" spans="1:21">
      <c r="A190" s="48" t="s">
        <v>875</v>
      </c>
      <c r="B190" s="48" t="s">
        <v>460</v>
      </c>
      <c r="C190" s="48">
        <v>2300410</v>
      </c>
      <c r="D190" s="52" t="s">
        <v>466</v>
      </c>
      <c r="E190" s="52" t="s">
        <v>1534</v>
      </c>
      <c r="F190" s="52"/>
      <c r="G190" s="52"/>
      <c r="H190" s="52"/>
      <c r="I190" s="52"/>
      <c r="J190" s="52"/>
      <c r="K190" s="52"/>
      <c r="L190" s="54" t="s">
        <v>98</v>
      </c>
      <c r="Q190" s="49"/>
      <c r="R190" s="49"/>
      <c r="S190" s="49"/>
      <c r="T190" s="49"/>
      <c r="U190" s="60"/>
    </row>
    <row r="191" spans="1:21">
      <c r="A191" s="48" t="s">
        <v>99</v>
      </c>
      <c r="B191" s="48" t="s">
        <v>658</v>
      </c>
      <c r="C191" s="48">
        <v>2300415</v>
      </c>
      <c r="D191" s="52" t="s">
        <v>2118</v>
      </c>
      <c r="E191" s="52" t="s">
        <v>1554</v>
      </c>
      <c r="F191" s="52"/>
      <c r="G191" s="52"/>
      <c r="H191" s="52"/>
      <c r="I191" s="52"/>
      <c r="J191" s="52"/>
      <c r="K191" s="52"/>
      <c r="L191" s="54" t="s">
        <v>100</v>
      </c>
      <c r="Q191" s="49"/>
      <c r="R191" s="49"/>
      <c r="S191" s="49"/>
      <c r="T191" s="49"/>
      <c r="U191" s="60"/>
    </row>
    <row r="192" spans="1:21">
      <c r="A192" s="48" t="s">
        <v>99</v>
      </c>
      <c r="B192" s="48" t="s">
        <v>658</v>
      </c>
      <c r="C192" s="48">
        <v>2300415</v>
      </c>
      <c r="D192" s="52"/>
      <c r="E192" s="52" t="s">
        <v>1571</v>
      </c>
      <c r="F192" s="52"/>
      <c r="G192" s="52"/>
      <c r="H192" s="52"/>
      <c r="I192" s="52"/>
      <c r="J192" s="52"/>
      <c r="K192" s="52"/>
      <c r="L192" s="54" t="s">
        <v>100</v>
      </c>
      <c r="Q192" s="49"/>
      <c r="R192" s="49"/>
      <c r="S192" s="49"/>
      <c r="T192" s="49"/>
      <c r="U192" s="60"/>
    </row>
    <row r="193" spans="1:21">
      <c r="A193" s="48" t="s">
        <v>875</v>
      </c>
      <c r="B193" s="48" t="s">
        <v>396</v>
      </c>
      <c r="C193" s="48">
        <v>2300420</v>
      </c>
      <c r="D193" s="52" t="s">
        <v>397</v>
      </c>
      <c r="E193" s="52" t="s">
        <v>1559</v>
      </c>
      <c r="F193" s="52"/>
      <c r="G193" s="52"/>
      <c r="H193" s="52"/>
      <c r="I193" s="52"/>
      <c r="J193" s="52"/>
      <c r="K193" s="52"/>
      <c r="L193" s="54" t="s">
        <v>101</v>
      </c>
      <c r="Q193" s="49"/>
      <c r="R193" s="49"/>
      <c r="S193" s="49"/>
      <c r="T193" s="49"/>
      <c r="U193" s="60"/>
    </row>
    <row r="194" spans="1:21">
      <c r="A194" s="48" t="s">
        <v>875</v>
      </c>
      <c r="B194" s="48" t="s">
        <v>396</v>
      </c>
      <c r="C194" s="48">
        <v>2300420</v>
      </c>
      <c r="D194" s="52" t="s">
        <v>398</v>
      </c>
      <c r="E194" s="52" t="s">
        <v>1572</v>
      </c>
      <c r="F194" s="52"/>
      <c r="G194" s="52"/>
      <c r="H194" s="52"/>
      <c r="I194" s="52"/>
      <c r="J194" s="52"/>
      <c r="K194" s="52"/>
      <c r="L194" s="54" t="s">
        <v>101</v>
      </c>
      <c r="Q194" s="49"/>
      <c r="R194" s="49"/>
      <c r="S194" s="49"/>
      <c r="T194" s="49"/>
      <c r="U194" s="60"/>
    </row>
    <row r="195" spans="1:21">
      <c r="A195" s="48" t="s">
        <v>875</v>
      </c>
      <c r="B195" s="48" t="s">
        <v>396</v>
      </c>
      <c r="C195" s="48">
        <v>2300420</v>
      </c>
      <c r="D195" s="52" t="s">
        <v>399</v>
      </c>
      <c r="E195" s="52" t="s">
        <v>1570</v>
      </c>
      <c r="F195" s="52"/>
      <c r="G195" s="52"/>
      <c r="H195" s="52"/>
      <c r="I195" s="52"/>
      <c r="J195" s="52"/>
      <c r="K195" s="52"/>
      <c r="L195" s="54" t="s">
        <v>101</v>
      </c>
      <c r="Q195" s="49"/>
      <c r="R195" s="49"/>
      <c r="S195" s="49"/>
      <c r="T195" s="49"/>
      <c r="U195" s="60"/>
    </row>
    <row r="196" spans="1:21">
      <c r="A196" s="48" t="s">
        <v>875</v>
      </c>
      <c r="B196" s="48" t="s">
        <v>396</v>
      </c>
      <c r="C196" s="48">
        <v>2300420</v>
      </c>
      <c r="D196" s="52" t="s">
        <v>400</v>
      </c>
      <c r="E196" s="52" t="s">
        <v>1581</v>
      </c>
      <c r="F196" s="52"/>
      <c r="G196" s="52"/>
      <c r="H196" s="52"/>
      <c r="I196" s="52"/>
      <c r="J196" s="52"/>
      <c r="K196" s="52"/>
      <c r="L196" s="54" t="s">
        <v>101</v>
      </c>
      <c r="Q196" s="49"/>
      <c r="R196" s="49"/>
      <c r="S196" s="49"/>
      <c r="T196" s="49"/>
      <c r="U196" s="60"/>
    </row>
    <row r="197" spans="1:21">
      <c r="A197" s="48" t="s">
        <v>875</v>
      </c>
      <c r="B197" s="48" t="s">
        <v>396</v>
      </c>
      <c r="C197" s="48">
        <v>2300420</v>
      </c>
      <c r="D197" s="52" t="s">
        <v>401</v>
      </c>
      <c r="E197" s="52" t="s">
        <v>1560</v>
      </c>
      <c r="F197" s="52"/>
      <c r="G197" s="52"/>
      <c r="H197" s="52"/>
      <c r="I197" s="52"/>
      <c r="J197" s="52"/>
      <c r="K197" s="52"/>
      <c r="L197" s="54" t="s">
        <v>101</v>
      </c>
      <c r="Q197" s="49"/>
      <c r="R197" s="49"/>
      <c r="S197" s="49"/>
      <c r="T197" s="49"/>
      <c r="U197" s="60"/>
    </row>
    <row r="198" spans="1:21">
      <c r="A198" s="48" t="s">
        <v>875</v>
      </c>
      <c r="B198" s="48" t="s">
        <v>396</v>
      </c>
      <c r="C198" s="48">
        <v>2300420</v>
      </c>
      <c r="D198" s="52" t="s">
        <v>402</v>
      </c>
      <c r="E198" s="52" t="s">
        <v>1558</v>
      </c>
      <c r="F198" s="52"/>
      <c r="G198" s="52"/>
      <c r="H198" s="52"/>
      <c r="I198" s="52"/>
      <c r="J198" s="52"/>
      <c r="K198" s="52"/>
      <c r="L198" s="54" t="s">
        <v>101</v>
      </c>
      <c r="Q198" s="49"/>
      <c r="R198" s="49"/>
      <c r="S198" s="49"/>
      <c r="T198" s="49"/>
      <c r="U198" s="60"/>
    </row>
    <row r="199" spans="1:21">
      <c r="A199" s="48" t="s">
        <v>875</v>
      </c>
      <c r="B199" s="48" t="s">
        <v>396</v>
      </c>
      <c r="C199" s="48">
        <v>2300420</v>
      </c>
      <c r="D199" s="52" t="s">
        <v>469</v>
      </c>
      <c r="E199" s="52" t="s">
        <v>1554</v>
      </c>
      <c r="F199" s="52"/>
      <c r="G199" s="52"/>
      <c r="H199" s="52"/>
      <c r="I199" s="52"/>
      <c r="J199" s="52"/>
      <c r="K199" s="52"/>
      <c r="L199" s="54" t="s">
        <v>101</v>
      </c>
      <c r="Q199" s="49"/>
      <c r="R199" s="49"/>
      <c r="S199" s="49"/>
      <c r="T199" s="49"/>
      <c r="U199" s="60"/>
    </row>
    <row r="200" spans="1:21">
      <c r="A200" s="48" t="s">
        <v>875</v>
      </c>
      <c r="B200" s="48" t="s">
        <v>340</v>
      </c>
      <c r="C200" s="48">
        <v>2300425</v>
      </c>
      <c r="D200" s="52" t="s">
        <v>341</v>
      </c>
      <c r="E200" s="52" t="s">
        <v>1582</v>
      </c>
      <c r="F200" s="52"/>
      <c r="G200" s="52"/>
      <c r="H200" s="52"/>
      <c r="I200" s="52"/>
      <c r="J200" s="52"/>
      <c r="K200" s="52"/>
      <c r="L200" s="54" t="s">
        <v>102</v>
      </c>
      <c r="Q200" s="49"/>
      <c r="R200" s="49"/>
      <c r="S200" s="49"/>
      <c r="T200" s="49"/>
      <c r="U200" s="60"/>
    </row>
    <row r="201" spans="1:21">
      <c r="A201" s="48" t="s">
        <v>875</v>
      </c>
      <c r="B201" s="48" t="s">
        <v>340</v>
      </c>
      <c r="C201" s="48">
        <v>2300425</v>
      </c>
      <c r="D201" s="52" t="s">
        <v>342</v>
      </c>
      <c r="E201" s="52" t="s">
        <v>1583</v>
      </c>
      <c r="F201" s="52"/>
      <c r="G201" s="52"/>
      <c r="H201" s="52"/>
      <c r="I201" s="52"/>
      <c r="J201" s="52"/>
      <c r="K201" s="52"/>
      <c r="L201" s="54" t="s">
        <v>102</v>
      </c>
      <c r="Q201" s="49"/>
      <c r="R201" s="49"/>
      <c r="S201" s="49"/>
      <c r="T201" s="49"/>
      <c r="U201" s="60"/>
    </row>
    <row r="202" spans="1:21">
      <c r="A202" s="48" t="s">
        <v>875</v>
      </c>
      <c r="B202" s="48" t="s">
        <v>340</v>
      </c>
      <c r="C202" s="48">
        <v>2300425</v>
      </c>
      <c r="D202" s="52" t="s">
        <v>343</v>
      </c>
      <c r="E202" s="52" t="s">
        <v>1584</v>
      </c>
      <c r="F202" s="52"/>
      <c r="G202" s="52"/>
      <c r="H202" s="52"/>
      <c r="I202" s="52"/>
      <c r="J202" s="52"/>
      <c r="K202" s="52"/>
      <c r="L202" s="54" t="s">
        <v>102</v>
      </c>
      <c r="Q202" s="49"/>
      <c r="R202" s="49"/>
      <c r="S202" s="49"/>
      <c r="T202" s="49"/>
      <c r="U202" s="60"/>
    </row>
    <row r="203" spans="1:21">
      <c r="A203" s="48" t="s">
        <v>875</v>
      </c>
      <c r="B203" s="48" t="s">
        <v>340</v>
      </c>
      <c r="C203" s="48">
        <v>2300425</v>
      </c>
      <c r="D203" s="52" t="s">
        <v>344</v>
      </c>
      <c r="E203" s="52" t="s">
        <v>1630</v>
      </c>
      <c r="F203" s="52"/>
      <c r="G203" s="52"/>
      <c r="H203" s="52"/>
      <c r="I203" s="52"/>
      <c r="J203" s="52"/>
      <c r="K203" s="52"/>
      <c r="L203" s="54" t="s">
        <v>102</v>
      </c>
      <c r="M203" s="57"/>
      <c r="Q203" s="49"/>
      <c r="R203" s="49"/>
      <c r="S203" s="49"/>
      <c r="T203" s="49"/>
      <c r="U203" s="60"/>
    </row>
    <row r="204" spans="1:21">
      <c r="A204" s="48" t="s">
        <v>875</v>
      </c>
      <c r="B204" s="48" t="s">
        <v>340</v>
      </c>
      <c r="C204" s="48">
        <v>2300425</v>
      </c>
      <c r="D204" s="52" t="s">
        <v>345</v>
      </c>
      <c r="E204" s="52" t="s">
        <v>1585</v>
      </c>
      <c r="F204" s="52"/>
      <c r="G204" s="52"/>
      <c r="H204" s="52"/>
      <c r="I204" s="52"/>
      <c r="J204" s="52"/>
      <c r="K204" s="52"/>
      <c r="L204" s="54" t="s">
        <v>102</v>
      </c>
      <c r="M204" s="57"/>
      <c r="Q204" s="49"/>
      <c r="R204" s="49"/>
      <c r="S204" s="49"/>
      <c r="T204" s="49"/>
      <c r="U204" s="60"/>
    </row>
    <row r="205" spans="1:21">
      <c r="A205" s="48" t="s">
        <v>875</v>
      </c>
      <c r="B205" s="48" t="s">
        <v>340</v>
      </c>
      <c r="C205" s="48">
        <v>2300425</v>
      </c>
      <c r="D205" s="52" t="s">
        <v>346</v>
      </c>
      <c r="E205" s="52" t="s">
        <v>1589</v>
      </c>
      <c r="F205" s="52" t="s">
        <v>2726</v>
      </c>
      <c r="G205" s="52" t="s">
        <v>2100</v>
      </c>
      <c r="H205" s="52"/>
      <c r="I205" s="52"/>
      <c r="J205" s="52"/>
      <c r="K205" s="52"/>
      <c r="L205" s="54" t="s">
        <v>102</v>
      </c>
      <c r="M205" s="57"/>
      <c r="Q205" s="49"/>
      <c r="R205" s="49"/>
      <c r="S205" s="49"/>
      <c r="T205" s="49"/>
      <c r="U205" s="60"/>
    </row>
    <row r="206" spans="1:21">
      <c r="A206" s="48" t="s">
        <v>875</v>
      </c>
      <c r="B206" s="48" t="s">
        <v>340</v>
      </c>
      <c r="C206" s="48">
        <v>2300425</v>
      </c>
      <c r="D206" s="52" t="s">
        <v>347</v>
      </c>
      <c r="E206" s="52" t="s">
        <v>1623</v>
      </c>
      <c r="F206" s="52"/>
      <c r="G206" s="52"/>
      <c r="H206" s="52"/>
      <c r="I206" s="52"/>
      <c r="J206" s="52"/>
      <c r="K206" s="52"/>
      <c r="L206" s="54" t="s">
        <v>102</v>
      </c>
      <c r="Q206" s="49"/>
      <c r="R206" s="49"/>
      <c r="S206" s="49"/>
      <c r="T206" s="49"/>
      <c r="U206" s="60"/>
    </row>
    <row r="207" spans="1:21">
      <c r="A207" s="48" t="s">
        <v>875</v>
      </c>
      <c r="B207" s="48" t="s">
        <v>495</v>
      </c>
      <c r="C207" s="48">
        <v>2300435</v>
      </c>
      <c r="D207" s="52" t="s">
        <v>496</v>
      </c>
      <c r="E207" s="52" t="s">
        <v>1615</v>
      </c>
      <c r="F207" s="52" t="s">
        <v>2726</v>
      </c>
      <c r="G207" s="52" t="s">
        <v>497</v>
      </c>
      <c r="H207" s="52"/>
      <c r="I207" s="52"/>
      <c r="J207" s="52"/>
      <c r="K207" s="52"/>
      <c r="L207" s="54" t="s">
        <v>103</v>
      </c>
      <c r="Q207" s="49"/>
      <c r="R207" s="49"/>
      <c r="S207" s="49"/>
      <c r="T207" s="49"/>
      <c r="U207" s="60"/>
    </row>
    <row r="208" spans="1:21">
      <c r="A208" s="48" t="s">
        <v>875</v>
      </c>
      <c r="B208" s="48" t="s">
        <v>495</v>
      </c>
      <c r="C208" s="48">
        <v>2300435</v>
      </c>
      <c r="D208" s="52" t="s">
        <v>498</v>
      </c>
      <c r="E208" s="52" t="s">
        <v>1603</v>
      </c>
      <c r="F208" s="52"/>
      <c r="G208" s="52"/>
      <c r="H208" s="52"/>
      <c r="I208" s="52"/>
      <c r="J208" s="52"/>
      <c r="K208" s="52"/>
      <c r="L208" s="54" t="s">
        <v>103</v>
      </c>
      <c r="Q208" s="49"/>
      <c r="R208" s="49"/>
      <c r="S208" s="49"/>
      <c r="T208" s="49"/>
      <c r="U208" s="60"/>
    </row>
    <row r="209" spans="1:21">
      <c r="A209" s="48" t="s">
        <v>99</v>
      </c>
      <c r="B209" s="48" t="s">
        <v>659</v>
      </c>
      <c r="C209" s="48">
        <v>2300445</v>
      </c>
      <c r="D209" s="52" t="s">
        <v>2705</v>
      </c>
      <c r="E209" s="52" t="s">
        <v>1624</v>
      </c>
      <c r="F209" s="52"/>
      <c r="G209" s="52"/>
      <c r="H209" s="52"/>
      <c r="I209" s="52"/>
      <c r="J209" s="52"/>
      <c r="K209" s="52"/>
      <c r="L209" s="54" t="s">
        <v>104</v>
      </c>
      <c r="Q209" s="49"/>
      <c r="R209" s="49"/>
      <c r="S209" s="49"/>
      <c r="T209" s="49"/>
      <c r="U209" s="60"/>
    </row>
    <row r="210" spans="1:21">
      <c r="A210" s="48" t="s">
        <v>875</v>
      </c>
      <c r="B210" s="48" t="s">
        <v>421</v>
      </c>
      <c r="C210" s="48">
        <v>2300455</v>
      </c>
      <c r="D210" s="52" t="s">
        <v>422</v>
      </c>
      <c r="E210" s="52" t="s">
        <v>1624</v>
      </c>
      <c r="F210" s="52"/>
      <c r="G210" s="52"/>
      <c r="H210" s="52"/>
      <c r="I210" s="52"/>
      <c r="J210" s="52"/>
      <c r="K210" s="52"/>
      <c r="L210" s="54" t="s">
        <v>105</v>
      </c>
      <c r="Q210" s="49"/>
      <c r="R210" s="49"/>
      <c r="S210" s="49"/>
      <c r="T210" s="49"/>
      <c r="U210" s="60"/>
    </row>
    <row r="211" spans="1:21">
      <c r="A211" s="48" t="s">
        <v>875</v>
      </c>
      <c r="B211" s="48" t="s">
        <v>421</v>
      </c>
      <c r="C211" s="48">
        <v>2300455</v>
      </c>
      <c r="D211" s="52" t="s">
        <v>425</v>
      </c>
      <c r="E211" s="52" t="s">
        <v>1596</v>
      </c>
      <c r="F211" s="52" t="s">
        <v>365</v>
      </c>
      <c r="G211" s="52" t="s">
        <v>2726</v>
      </c>
      <c r="H211" s="52" t="s">
        <v>426</v>
      </c>
      <c r="I211" s="52"/>
      <c r="J211" s="52" t="s">
        <v>1110</v>
      </c>
      <c r="K211" s="52" t="s">
        <v>427</v>
      </c>
      <c r="L211" s="54" t="s">
        <v>105</v>
      </c>
      <c r="Q211" s="49"/>
      <c r="R211" s="49"/>
      <c r="S211" s="49"/>
      <c r="T211" s="49"/>
      <c r="U211" s="60"/>
    </row>
    <row r="212" spans="1:21">
      <c r="A212" s="48" t="s">
        <v>875</v>
      </c>
      <c r="B212" s="48" t="s">
        <v>421</v>
      </c>
      <c r="C212" s="48">
        <v>2300455</v>
      </c>
      <c r="D212" s="52" t="s">
        <v>428</v>
      </c>
      <c r="E212" s="52" t="s">
        <v>1594</v>
      </c>
      <c r="F212" s="52"/>
      <c r="G212" s="52"/>
      <c r="H212" s="52"/>
      <c r="I212" s="52"/>
      <c r="J212" s="52"/>
      <c r="K212" s="52"/>
      <c r="L212" s="54" t="s">
        <v>105</v>
      </c>
      <c r="Q212" s="49"/>
      <c r="R212" s="49"/>
      <c r="S212" s="49"/>
      <c r="T212" s="49"/>
      <c r="U212" s="60"/>
    </row>
    <row r="213" spans="1:21">
      <c r="A213" s="48" t="s">
        <v>875</v>
      </c>
      <c r="B213" s="48" t="s">
        <v>421</v>
      </c>
      <c r="C213" s="48">
        <v>2300455</v>
      </c>
      <c r="D213" s="52" t="s">
        <v>435</v>
      </c>
      <c r="E213" s="52" t="s">
        <v>1592</v>
      </c>
      <c r="F213" s="52"/>
      <c r="G213" s="52"/>
      <c r="H213" s="52"/>
      <c r="I213" s="52"/>
      <c r="J213" s="52"/>
      <c r="K213" s="52"/>
      <c r="L213" s="54" t="s">
        <v>105</v>
      </c>
      <c r="Q213" s="49"/>
      <c r="R213" s="49"/>
      <c r="S213" s="49"/>
      <c r="T213" s="49"/>
      <c r="U213" s="60"/>
    </row>
    <row r="214" spans="1:21">
      <c r="A214" s="48" t="s">
        <v>875</v>
      </c>
      <c r="B214" s="48" t="s">
        <v>421</v>
      </c>
      <c r="C214" s="48">
        <v>2300455</v>
      </c>
      <c r="D214" s="52" t="s">
        <v>436</v>
      </c>
      <c r="E214" s="52" t="s">
        <v>437</v>
      </c>
      <c r="F214" s="52"/>
      <c r="G214" s="52"/>
      <c r="H214" s="52"/>
      <c r="I214" s="52"/>
      <c r="J214" s="52"/>
      <c r="K214" s="52"/>
      <c r="L214" s="54" t="s">
        <v>105</v>
      </c>
      <c r="Q214" s="49"/>
      <c r="R214" s="49"/>
      <c r="S214" s="49"/>
      <c r="T214" s="49"/>
      <c r="U214" s="60"/>
    </row>
    <row r="215" spans="1:21">
      <c r="A215" s="48" t="s">
        <v>875</v>
      </c>
      <c r="B215" s="48" t="s">
        <v>421</v>
      </c>
      <c r="C215" s="48">
        <v>2300455</v>
      </c>
      <c r="D215" s="52" t="s">
        <v>438</v>
      </c>
      <c r="E215" s="52" t="s">
        <v>1605</v>
      </c>
      <c r="F215" s="52"/>
      <c r="G215" s="52"/>
      <c r="H215" s="52"/>
      <c r="I215" s="52"/>
      <c r="J215" s="52"/>
      <c r="K215" s="52"/>
      <c r="L215" s="54" t="s">
        <v>105</v>
      </c>
      <c r="Q215" s="49"/>
      <c r="R215" s="49"/>
      <c r="S215" s="49"/>
      <c r="T215" s="49"/>
      <c r="U215" s="60"/>
    </row>
    <row r="216" spans="1:21">
      <c r="A216" s="48" t="s">
        <v>875</v>
      </c>
      <c r="B216" s="48" t="s">
        <v>423</v>
      </c>
      <c r="C216" s="48">
        <v>2300460</v>
      </c>
      <c r="D216" s="52" t="s">
        <v>424</v>
      </c>
      <c r="E216" s="52" t="s">
        <v>1607</v>
      </c>
      <c r="F216" s="52"/>
      <c r="G216" s="52"/>
      <c r="H216" s="52"/>
      <c r="I216" s="52"/>
      <c r="J216" s="52"/>
      <c r="K216" s="52"/>
      <c r="L216" s="54" t="s">
        <v>106</v>
      </c>
      <c r="Q216" s="49"/>
      <c r="R216" s="49"/>
      <c r="S216" s="49"/>
      <c r="T216" s="49"/>
      <c r="U216" s="60"/>
    </row>
    <row r="217" spans="1:21">
      <c r="A217" s="48" t="s">
        <v>875</v>
      </c>
      <c r="B217" s="48" t="s">
        <v>423</v>
      </c>
      <c r="C217" s="48">
        <v>2300460</v>
      </c>
      <c r="D217" s="52" t="s">
        <v>429</v>
      </c>
      <c r="E217" s="52" t="s">
        <v>1617</v>
      </c>
      <c r="F217" s="52"/>
      <c r="G217" s="52"/>
      <c r="H217" s="52"/>
      <c r="I217" s="52"/>
      <c r="J217" s="52"/>
      <c r="K217" s="52"/>
      <c r="L217" s="54" t="s">
        <v>106</v>
      </c>
      <c r="Q217" s="49"/>
      <c r="R217" s="49"/>
      <c r="S217" s="49"/>
      <c r="T217" s="49"/>
      <c r="U217" s="60"/>
    </row>
    <row r="218" spans="1:21">
      <c r="A218" s="48" t="s">
        <v>875</v>
      </c>
      <c r="B218" s="48" t="s">
        <v>423</v>
      </c>
      <c r="C218" s="48">
        <v>2300460</v>
      </c>
      <c r="D218" s="52" t="s">
        <v>430</v>
      </c>
      <c r="E218" s="52" t="s">
        <v>1591</v>
      </c>
      <c r="F218" s="52"/>
      <c r="G218" s="52"/>
      <c r="H218" s="52"/>
      <c r="I218" s="52"/>
      <c r="J218" s="52"/>
      <c r="K218" s="52"/>
      <c r="L218" s="54" t="s">
        <v>106</v>
      </c>
      <c r="Q218" s="49"/>
      <c r="R218" s="49"/>
      <c r="S218" s="49"/>
      <c r="T218" s="49"/>
      <c r="U218" s="60"/>
    </row>
    <row r="219" spans="1:21">
      <c r="A219" s="48" t="s">
        <v>875</v>
      </c>
      <c r="B219" s="48" t="s">
        <v>423</v>
      </c>
      <c r="C219" s="48">
        <v>2300460</v>
      </c>
      <c r="D219" s="52" t="s">
        <v>431</v>
      </c>
      <c r="E219" s="52" t="s">
        <v>1616</v>
      </c>
      <c r="F219" s="52"/>
      <c r="G219" s="52"/>
      <c r="H219" s="52"/>
      <c r="I219" s="52"/>
      <c r="J219" s="52"/>
      <c r="K219" s="52"/>
      <c r="L219" s="54" t="s">
        <v>106</v>
      </c>
      <c r="Q219" s="49"/>
      <c r="R219" s="49"/>
      <c r="S219" s="49"/>
      <c r="T219" s="49"/>
      <c r="U219" s="60"/>
    </row>
    <row r="220" spans="1:21">
      <c r="A220" s="48" t="s">
        <v>875</v>
      </c>
      <c r="B220" s="48" t="s">
        <v>423</v>
      </c>
      <c r="C220" s="48">
        <v>2300460</v>
      </c>
      <c r="D220" s="52" t="s">
        <v>432</v>
      </c>
      <c r="E220" s="52" t="s">
        <v>1595</v>
      </c>
      <c r="F220" s="52"/>
      <c r="G220" s="52"/>
      <c r="H220" s="52"/>
      <c r="I220" s="52"/>
      <c r="J220" s="52"/>
      <c r="K220" s="52"/>
      <c r="L220" s="54" t="s">
        <v>106</v>
      </c>
      <c r="Q220" s="49"/>
      <c r="R220" s="49"/>
      <c r="S220" s="49"/>
      <c r="T220" s="49"/>
      <c r="U220" s="60"/>
    </row>
    <row r="221" spans="1:21">
      <c r="A221" s="48" t="s">
        <v>875</v>
      </c>
      <c r="B221" s="48" t="s">
        <v>423</v>
      </c>
      <c r="C221" s="48">
        <v>2300460</v>
      </c>
      <c r="D221" s="52" t="s">
        <v>433</v>
      </c>
      <c r="E221" s="52" t="s">
        <v>1611</v>
      </c>
      <c r="F221" s="52"/>
      <c r="G221" s="52"/>
      <c r="H221" s="52"/>
      <c r="I221" s="52"/>
      <c r="J221" s="52"/>
      <c r="K221" s="52"/>
      <c r="L221" s="54" t="s">
        <v>106</v>
      </c>
      <c r="Q221" s="49"/>
      <c r="R221" s="49"/>
      <c r="S221" s="49"/>
      <c r="T221" s="49"/>
      <c r="U221" s="60"/>
    </row>
    <row r="222" spans="1:21">
      <c r="A222" s="48" t="s">
        <v>875</v>
      </c>
      <c r="B222" s="48" t="s">
        <v>423</v>
      </c>
      <c r="C222" s="48">
        <v>2300460</v>
      </c>
      <c r="D222" s="52" t="s">
        <v>434</v>
      </c>
      <c r="E222" s="52" t="s">
        <v>1602</v>
      </c>
      <c r="F222" s="52" t="s">
        <v>2726</v>
      </c>
      <c r="G222" s="52" t="s">
        <v>878</v>
      </c>
      <c r="H222" s="52"/>
      <c r="I222" s="52"/>
      <c r="J222" s="52"/>
      <c r="K222" s="52"/>
      <c r="L222" s="54" t="s">
        <v>106</v>
      </c>
      <c r="Q222" s="49"/>
      <c r="R222" s="49"/>
      <c r="S222" s="49"/>
      <c r="T222" s="49"/>
      <c r="U222" s="60"/>
    </row>
    <row r="223" spans="1:21">
      <c r="A223" s="48" t="s">
        <v>875</v>
      </c>
      <c r="B223" s="48" t="s">
        <v>1132</v>
      </c>
      <c r="C223" s="48">
        <v>2300465</v>
      </c>
      <c r="D223" s="52" t="s">
        <v>1133</v>
      </c>
      <c r="E223" s="52" t="s">
        <v>1608</v>
      </c>
      <c r="F223" s="52"/>
      <c r="G223" s="52"/>
      <c r="H223" s="52"/>
      <c r="I223" s="52"/>
      <c r="J223" s="52"/>
      <c r="K223" s="52"/>
      <c r="L223" s="54" t="s">
        <v>107</v>
      </c>
      <c r="Q223" s="49"/>
      <c r="R223" s="49"/>
      <c r="S223" s="49"/>
      <c r="T223" s="49"/>
      <c r="U223" s="60"/>
    </row>
    <row r="224" spans="1:21">
      <c r="A224" s="48" t="s">
        <v>875</v>
      </c>
      <c r="B224" s="48" t="s">
        <v>439</v>
      </c>
      <c r="C224" s="48">
        <v>2300470</v>
      </c>
      <c r="D224" s="52" t="s">
        <v>440</v>
      </c>
      <c r="E224" s="52" t="s">
        <v>1612</v>
      </c>
      <c r="F224" s="52"/>
      <c r="G224" s="52"/>
      <c r="H224" s="52"/>
      <c r="I224" s="52"/>
      <c r="J224" s="52"/>
      <c r="K224" s="52"/>
      <c r="L224" s="54" t="s">
        <v>108</v>
      </c>
      <c r="Q224" s="49"/>
      <c r="R224" s="49"/>
      <c r="S224" s="49"/>
      <c r="T224" s="49"/>
      <c r="U224" s="60"/>
    </row>
    <row r="225" spans="1:21">
      <c r="A225" s="48" t="s">
        <v>875</v>
      </c>
      <c r="B225" s="48" t="s">
        <v>439</v>
      </c>
      <c r="C225" s="48">
        <v>2300470</v>
      </c>
      <c r="D225" s="52" t="s">
        <v>441</v>
      </c>
      <c r="E225" s="52" t="s">
        <v>1597</v>
      </c>
      <c r="F225" s="52"/>
      <c r="G225" s="52"/>
      <c r="H225" s="52"/>
      <c r="I225" s="52"/>
      <c r="J225" s="52"/>
      <c r="K225" s="52"/>
      <c r="L225" s="54" t="s">
        <v>108</v>
      </c>
      <c r="Q225" s="49"/>
      <c r="R225" s="49"/>
      <c r="S225" s="49"/>
      <c r="T225" s="49"/>
      <c r="U225" s="60"/>
    </row>
    <row r="226" spans="1:21">
      <c r="A226" s="48" t="s">
        <v>875</v>
      </c>
      <c r="B226" s="48" t="s">
        <v>439</v>
      </c>
      <c r="C226" s="48">
        <v>2300470</v>
      </c>
      <c r="D226" s="52" t="s">
        <v>442</v>
      </c>
      <c r="E226" s="52" t="s">
        <v>1590</v>
      </c>
      <c r="F226" s="52"/>
      <c r="G226" s="52"/>
      <c r="H226" s="52"/>
      <c r="I226" s="52"/>
      <c r="J226" s="52"/>
      <c r="K226" s="52"/>
      <c r="L226" s="54" t="s">
        <v>108</v>
      </c>
      <c r="Q226" s="49"/>
      <c r="R226" s="49"/>
      <c r="S226" s="49"/>
      <c r="T226" s="49"/>
      <c r="U226" s="60"/>
    </row>
    <row r="227" spans="1:21">
      <c r="A227" s="48" t="s">
        <v>875</v>
      </c>
      <c r="B227" s="48" t="s">
        <v>439</v>
      </c>
      <c r="C227" s="48">
        <v>2300470</v>
      </c>
      <c r="D227" s="52" t="s">
        <v>443</v>
      </c>
      <c r="E227" s="52" t="s">
        <v>1593</v>
      </c>
      <c r="F227" s="52" t="s">
        <v>274</v>
      </c>
      <c r="G227" s="52" t="s">
        <v>2079</v>
      </c>
      <c r="H227" s="52"/>
      <c r="I227" s="52"/>
      <c r="J227" s="52"/>
      <c r="K227" s="52"/>
      <c r="L227" s="54" t="s">
        <v>108</v>
      </c>
      <c r="Q227" s="49"/>
      <c r="R227" s="49"/>
      <c r="S227" s="49"/>
      <c r="T227" s="49"/>
      <c r="U227" s="60"/>
    </row>
    <row r="228" spans="1:21">
      <c r="A228" s="48" t="s">
        <v>875</v>
      </c>
      <c r="B228" s="48" t="s">
        <v>439</v>
      </c>
      <c r="C228" s="48">
        <v>2300470</v>
      </c>
      <c r="D228" s="52" t="s">
        <v>444</v>
      </c>
      <c r="E228" s="52" t="s">
        <v>1609</v>
      </c>
      <c r="F228" s="52"/>
      <c r="G228" s="52"/>
      <c r="H228" s="52"/>
      <c r="I228" s="52"/>
      <c r="J228" s="52"/>
      <c r="K228" s="52"/>
      <c r="L228" s="54" t="s">
        <v>108</v>
      </c>
      <c r="Q228" s="49"/>
      <c r="R228" s="49"/>
      <c r="S228" s="49"/>
      <c r="T228" s="49"/>
      <c r="U228" s="60"/>
    </row>
    <row r="229" spans="1:21">
      <c r="A229" s="48" t="s">
        <v>875</v>
      </c>
      <c r="B229" s="48" t="s">
        <v>439</v>
      </c>
      <c r="C229" s="48">
        <v>2300470</v>
      </c>
      <c r="D229" s="52" t="s">
        <v>445</v>
      </c>
      <c r="E229" s="52" t="s">
        <v>1844</v>
      </c>
      <c r="F229" s="52"/>
      <c r="G229" s="52"/>
      <c r="H229" s="52"/>
      <c r="I229" s="52"/>
      <c r="J229" s="52"/>
      <c r="K229" s="52"/>
      <c r="L229" s="54" t="s">
        <v>108</v>
      </c>
      <c r="Q229" s="49"/>
      <c r="R229" s="49"/>
      <c r="S229" s="49"/>
      <c r="T229" s="49"/>
      <c r="U229" s="60"/>
    </row>
    <row r="230" spans="1:21">
      <c r="A230" s="48" t="s">
        <v>875</v>
      </c>
      <c r="B230" s="48" t="s">
        <v>439</v>
      </c>
      <c r="C230" s="48">
        <v>2300470</v>
      </c>
      <c r="D230" s="52" t="s">
        <v>446</v>
      </c>
      <c r="E230" s="52" t="s">
        <v>1637</v>
      </c>
      <c r="F230" s="52"/>
      <c r="G230" s="52"/>
      <c r="H230" s="52"/>
      <c r="I230" s="52"/>
      <c r="J230" s="52"/>
      <c r="K230" s="52"/>
      <c r="L230" s="54" t="s">
        <v>108</v>
      </c>
      <c r="Q230" s="49"/>
      <c r="R230" s="49"/>
      <c r="S230" s="49"/>
      <c r="T230" s="49"/>
      <c r="U230" s="60"/>
    </row>
    <row r="231" spans="1:21">
      <c r="A231" s="48" t="s">
        <v>99</v>
      </c>
      <c r="B231" s="48" t="s">
        <v>660</v>
      </c>
      <c r="C231" s="48">
        <v>2300480</v>
      </c>
      <c r="D231" s="52" t="s">
        <v>2695</v>
      </c>
      <c r="E231" s="52" t="s">
        <v>1592</v>
      </c>
      <c r="F231" s="52"/>
      <c r="G231" s="52"/>
      <c r="H231" s="52"/>
      <c r="I231" s="52"/>
      <c r="J231" s="52"/>
      <c r="K231" s="52"/>
      <c r="L231" s="54" t="s">
        <v>109</v>
      </c>
      <c r="Q231" s="49"/>
      <c r="R231" s="49"/>
      <c r="S231" s="49"/>
      <c r="T231" s="49"/>
      <c r="U231" s="60"/>
    </row>
    <row r="232" spans="1:21">
      <c r="A232" s="48" t="s">
        <v>99</v>
      </c>
      <c r="B232" s="48" t="s">
        <v>660</v>
      </c>
      <c r="C232" s="48">
        <v>2300480</v>
      </c>
      <c r="D232" s="52" t="s">
        <v>2695</v>
      </c>
      <c r="E232" s="52" t="s">
        <v>2068</v>
      </c>
      <c r="F232" s="52"/>
      <c r="G232" s="52"/>
      <c r="H232" s="52"/>
      <c r="I232" s="52"/>
      <c r="J232" s="52"/>
      <c r="K232" s="52"/>
      <c r="L232" s="54" t="s">
        <v>109</v>
      </c>
      <c r="Q232" s="49"/>
      <c r="R232" s="49"/>
      <c r="S232" s="49"/>
      <c r="T232" s="49"/>
      <c r="U232" s="60"/>
    </row>
    <row r="233" spans="1:21">
      <c r="A233" s="48" t="s">
        <v>875</v>
      </c>
      <c r="B233" s="48" t="s">
        <v>475</v>
      </c>
      <c r="C233" s="48">
        <v>2300482</v>
      </c>
      <c r="D233" s="52" t="s">
        <v>476</v>
      </c>
      <c r="E233" s="52" t="s">
        <v>1552</v>
      </c>
      <c r="F233" s="52" t="s">
        <v>274</v>
      </c>
      <c r="G233" s="52" t="s">
        <v>477</v>
      </c>
      <c r="H233" s="52"/>
      <c r="I233" s="52"/>
      <c r="J233" s="52"/>
      <c r="K233" s="52"/>
      <c r="L233" s="54" t="s">
        <v>110</v>
      </c>
      <c r="Q233" s="49"/>
      <c r="R233" s="49"/>
      <c r="S233" s="49"/>
      <c r="T233" s="49"/>
      <c r="U233" s="60"/>
    </row>
    <row r="234" spans="1:21">
      <c r="A234" s="48" t="s">
        <v>875</v>
      </c>
      <c r="B234" s="48" t="s">
        <v>475</v>
      </c>
      <c r="C234" s="48">
        <v>2300482</v>
      </c>
      <c r="D234" s="52" t="s">
        <v>478</v>
      </c>
      <c r="E234" s="52" t="s">
        <v>479</v>
      </c>
      <c r="F234" s="52"/>
      <c r="G234" s="52"/>
      <c r="H234" s="52"/>
      <c r="I234" s="52"/>
      <c r="J234" s="52"/>
      <c r="K234" s="52"/>
      <c r="L234" s="54" t="s">
        <v>110</v>
      </c>
      <c r="Q234" s="49"/>
      <c r="R234" s="49"/>
      <c r="S234" s="49"/>
      <c r="T234" s="49"/>
      <c r="U234" s="60"/>
    </row>
    <row r="235" spans="1:21">
      <c r="A235" s="48" t="s">
        <v>875</v>
      </c>
      <c r="B235" s="48" t="s">
        <v>475</v>
      </c>
      <c r="C235" s="48">
        <v>2300482</v>
      </c>
      <c r="D235" s="52" t="s">
        <v>480</v>
      </c>
      <c r="E235" s="52" t="s">
        <v>1548</v>
      </c>
      <c r="F235" s="52"/>
      <c r="G235" s="52"/>
      <c r="H235" s="52"/>
      <c r="I235" s="52"/>
      <c r="J235" s="52"/>
      <c r="K235" s="52"/>
      <c r="L235" s="54" t="s">
        <v>110</v>
      </c>
      <c r="Q235" s="49"/>
      <c r="R235" s="49"/>
      <c r="S235" s="49"/>
      <c r="T235" s="49"/>
      <c r="U235" s="60"/>
    </row>
    <row r="236" spans="1:21">
      <c r="A236" s="48" t="s">
        <v>875</v>
      </c>
      <c r="B236" s="48" t="s">
        <v>876</v>
      </c>
      <c r="C236" s="48">
        <v>2300489</v>
      </c>
      <c r="D236" s="52" t="s">
        <v>877</v>
      </c>
      <c r="E236" s="52" t="s">
        <v>1527</v>
      </c>
      <c r="F236" s="52" t="s">
        <v>2726</v>
      </c>
      <c r="G236" s="52" t="s">
        <v>878</v>
      </c>
      <c r="H236" s="52"/>
      <c r="I236" s="52"/>
      <c r="J236" s="52"/>
      <c r="K236" s="52"/>
      <c r="L236" s="54" t="s">
        <v>111</v>
      </c>
      <c r="Q236" s="49"/>
      <c r="R236" s="49"/>
      <c r="S236" s="49"/>
      <c r="T236" s="49"/>
      <c r="U236" s="60"/>
    </row>
    <row r="237" spans="1:21">
      <c r="A237" s="48" t="s">
        <v>875</v>
      </c>
      <c r="B237" s="48" t="s">
        <v>876</v>
      </c>
      <c r="C237" s="48">
        <v>2300489</v>
      </c>
      <c r="D237" s="52" t="s">
        <v>376</v>
      </c>
      <c r="E237" s="52" t="s">
        <v>1566</v>
      </c>
      <c r="F237" s="52"/>
      <c r="G237" s="52"/>
      <c r="H237" s="52"/>
      <c r="I237" s="52"/>
      <c r="J237" s="52"/>
      <c r="K237" s="52"/>
      <c r="L237" s="54" t="s">
        <v>111</v>
      </c>
      <c r="Q237" s="49"/>
      <c r="R237" s="49"/>
      <c r="S237" s="49"/>
      <c r="T237" s="49"/>
      <c r="U237" s="60"/>
    </row>
    <row r="238" spans="1:21">
      <c r="A238" s="48" t="s">
        <v>875</v>
      </c>
      <c r="B238" s="48" t="s">
        <v>876</v>
      </c>
      <c r="C238" s="48">
        <v>2300489</v>
      </c>
      <c r="D238" s="52" t="s">
        <v>377</v>
      </c>
      <c r="E238" s="52" t="s">
        <v>1563</v>
      </c>
      <c r="F238" s="52" t="s">
        <v>2726</v>
      </c>
      <c r="G238" s="52" t="s">
        <v>378</v>
      </c>
      <c r="H238" s="52"/>
      <c r="I238" s="52"/>
      <c r="J238" s="52"/>
      <c r="K238" s="52"/>
      <c r="L238" s="54" t="s">
        <v>111</v>
      </c>
      <c r="Q238" s="49"/>
      <c r="R238" s="49"/>
      <c r="S238" s="49"/>
      <c r="T238" s="49"/>
      <c r="U238" s="60"/>
    </row>
    <row r="239" spans="1:21">
      <c r="A239" s="48" t="s">
        <v>875</v>
      </c>
      <c r="B239" s="48" t="s">
        <v>876</v>
      </c>
      <c r="C239" s="48">
        <v>2300489</v>
      </c>
      <c r="D239" s="52" t="s">
        <v>404</v>
      </c>
      <c r="E239" s="52" t="s">
        <v>1516</v>
      </c>
      <c r="F239" s="52" t="s">
        <v>2726</v>
      </c>
      <c r="G239" s="52" t="s">
        <v>378</v>
      </c>
      <c r="H239" s="52"/>
      <c r="I239" s="52"/>
      <c r="J239" s="52"/>
      <c r="K239" s="52"/>
      <c r="L239" s="54" t="s">
        <v>111</v>
      </c>
      <c r="Q239" s="49"/>
      <c r="R239" s="49"/>
      <c r="S239" s="49"/>
      <c r="T239" s="49"/>
      <c r="U239" s="60"/>
    </row>
    <row r="240" spans="1:21">
      <c r="A240" s="48" t="s">
        <v>875</v>
      </c>
      <c r="B240" s="48" t="s">
        <v>876</v>
      </c>
      <c r="C240" s="48">
        <v>2300489</v>
      </c>
      <c r="D240" s="52" t="s">
        <v>452</v>
      </c>
      <c r="E240" s="52" t="s">
        <v>1542</v>
      </c>
      <c r="F240" s="52"/>
      <c r="G240" s="52"/>
      <c r="H240" s="52"/>
      <c r="I240" s="52"/>
      <c r="J240" s="52"/>
      <c r="K240" s="52"/>
      <c r="L240" s="54" t="s">
        <v>111</v>
      </c>
      <c r="Q240" s="49"/>
      <c r="R240" s="49"/>
      <c r="S240" s="49"/>
      <c r="T240" s="49"/>
      <c r="U240" s="60"/>
    </row>
    <row r="241" spans="1:21">
      <c r="A241" s="48" t="s">
        <v>875</v>
      </c>
      <c r="B241" s="48" t="s">
        <v>876</v>
      </c>
      <c r="C241" s="48">
        <v>2300489</v>
      </c>
      <c r="D241" s="52" t="s">
        <v>453</v>
      </c>
      <c r="E241" s="52" t="s">
        <v>1553</v>
      </c>
      <c r="F241" s="52"/>
      <c r="G241" s="52"/>
      <c r="H241" s="52"/>
      <c r="I241" s="52"/>
      <c r="J241" s="52"/>
      <c r="K241" s="52"/>
      <c r="L241" s="54" t="s">
        <v>111</v>
      </c>
      <c r="Q241" s="49"/>
      <c r="R241" s="49"/>
      <c r="S241" s="49"/>
      <c r="T241" s="49"/>
      <c r="U241" s="60"/>
    </row>
    <row r="242" spans="1:21">
      <c r="A242" s="48" t="s">
        <v>875</v>
      </c>
      <c r="B242" s="48" t="s">
        <v>876</v>
      </c>
      <c r="C242" s="48">
        <v>2300489</v>
      </c>
      <c r="D242" s="52" t="s">
        <v>454</v>
      </c>
      <c r="E242" s="52" t="s">
        <v>1539</v>
      </c>
      <c r="F242" s="52"/>
      <c r="G242" s="52"/>
      <c r="H242" s="52"/>
      <c r="I242" s="52"/>
      <c r="J242" s="52"/>
      <c r="K242" s="52"/>
      <c r="L242" s="54" t="s">
        <v>111</v>
      </c>
      <c r="Q242" s="49"/>
      <c r="R242" s="49"/>
      <c r="S242" s="49"/>
      <c r="T242" s="49"/>
      <c r="U242" s="60"/>
    </row>
    <row r="243" spans="1:21">
      <c r="A243" s="48" t="s">
        <v>875</v>
      </c>
      <c r="B243" s="48" t="s">
        <v>876</v>
      </c>
      <c r="C243" s="48">
        <v>2300489</v>
      </c>
      <c r="D243" s="52" t="s">
        <v>455</v>
      </c>
      <c r="E243" s="52" t="s">
        <v>456</v>
      </c>
      <c r="F243" s="52"/>
      <c r="G243" s="52"/>
      <c r="H243" s="52"/>
      <c r="I243" s="52"/>
      <c r="J243" s="52"/>
      <c r="K243" s="52"/>
      <c r="L243" s="54" t="s">
        <v>111</v>
      </c>
      <c r="Q243" s="49"/>
      <c r="R243" s="49"/>
      <c r="S243" s="49"/>
      <c r="T243" s="49"/>
      <c r="U243" s="60"/>
    </row>
    <row r="244" spans="1:21">
      <c r="A244" s="48" t="s">
        <v>875</v>
      </c>
      <c r="B244" s="48" t="s">
        <v>876</v>
      </c>
      <c r="C244" s="48">
        <v>2300489</v>
      </c>
      <c r="D244" s="52" t="s">
        <v>457</v>
      </c>
      <c r="E244" s="52" t="s">
        <v>1533</v>
      </c>
      <c r="F244" s="52"/>
      <c r="G244" s="52"/>
      <c r="H244" s="52"/>
      <c r="I244" s="52"/>
      <c r="J244" s="52"/>
      <c r="K244" s="52"/>
      <c r="L244" s="54" t="s">
        <v>111</v>
      </c>
      <c r="Q244" s="49"/>
      <c r="R244" s="49"/>
      <c r="S244" s="49"/>
      <c r="T244" s="49"/>
      <c r="U244" s="60"/>
    </row>
    <row r="245" spans="1:21">
      <c r="A245" s="48" t="s">
        <v>875</v>
      </c>
      <c r="B245" s="48" t="s">
        <v>876</v>
      </c>
      <c r="C245" s="48">
        <v>2300489</v>
      </c>
      <c r="D245" s="52" t="s">
        <v>458</v>
      </c>
      <c r="E245" s="52" t="s">
        <v>459</v>
      </c>
      <c r="F245" s="52"/>
      <c r="G245" s="52"/>
      <c r="H245" s="52"/>
      <c r="I245" s="52"/>
      <c r="J245" s="52"/>
      <c r="K245" s="52"/>
      <c r="L245" s="54" t="s">
        <v>111</v>
      </c>
      <c r="Q245" s="49"/>
      <c r="R245" s="49"/>
      <c r="S245" s="49"/>
      <c r="T245" s="49"/>
      <c r="U245" s="60"/>
    </row>
    <row r="246" spans="1:21">
      <c r="A246" s="48" t="s">
        <v>875</v>
      </c>
      <c r="B246" s="48" t="s">
        <v>876</v>
      </c>
      <c r="C246" s="48">
        <v>2300489</v>
      </c>
      <c r="D246" s="52" t="s">
        <v>468</v>
      </c>
      <c r="E246" s="52" t="s">
        <v>1571</v>
      </c>
      <c r="F246" s="52"/>
      <c r="G246" s="52"/>
      <c r="H246" s="52"/>
      <c r="I246" s="52"/>
      <c r="J246" s="52"/>
      <c r="K246" s="52"/>
      <c r="L246" s="54" t="s">
        <v>111</v>
      </c>
      <c r="Q246" s="49"/>
      <c r="R246" s="49"/>
      <c r="S246" s="49"/>
      <c r="T246" s="49"/>
      <c r="U246" s="60"/>
    </row>
    <row r="247" spans="1:21">
      <c r="A247" s="48" t="s">
        <v>875</v>
      </c>
      <c r="B247" s="48" t="s">
        <v>876</v>
      </c>
      <c r="C247" s="48">
        <v>2300489</v>
      </c>
      <c r="D247" s="52" t="s">
        <v>470</v>
      </c>
      <c r="E247" s="52" t="s">
        <v>1569</v>
      </c>
      <c r="F247" s="52"/>
      <c r="G247" s="52"/>
      <c r="H247" s="52"/>
      <c r="I247" s="52"/>
      <c r="J247" s="52"/>
      <c r="K247" s="52"/>
      <c r="L247" s="54" t="s">
        <v>111</v>
      </c>
      <c r="Q247" s="49"/>
      <c r="R247" s="49"/>
      <c r="S247" s="49"/>
      <c r="T247" s="49"/>
      <c r="U247" s="60"/>
    </row>
    <row r="248" spans="1:21">
      <c r="A248" s="48" t="s">
        <v>875</v>
      </c>
      <c r="B248" s="48" t="s">
        <v>876</v>
      </c>
      <c r="C248" s="48">
        <v>2300489</v>
      </c>
      <c r="D248" s="52" t="s">
        <v>471</v>
      </c>
      <c r="E248" s="52" t="s">
        <v>1555</v>
      </c>
      <c r="F248" s="52"/>
      <c r="G248" s="52"/>
      <c r="H248" s="52"/>
      <c r="I248" s="52"/>
      <c r="J248" s="52"/>
      <c r="K248" s="52"/>
      <c r="L248" s="54" t="s">
        <v>111</v>
      </c>
      <c r="Q248" s="49"/>
      <c r="R248" s="49"/>
      <c r="S248" s="49"/>
      <c r="T248" s="49"/>
      <c r="U248" s="60"/>
    </row>
    <row r="249" spans="1:21">
      <c r="A249" s="48" t="s">
        <v>875</v>
      </c>
      <c r="B249" s="48" t="s">
        <v>876</v>
      </c>
      <c r="C249" s="48">
        <v>2300489</v>
      </c>
      <c r="D249" s="52" t="s">
        <v>473</v>
      </c>
      <c r="E249" s="52" t="s">
        <v>1573</v>
      </c>
      <c r="F249" s="52"/>
      <c r="G249" s="52"/>
      <c r="H249" s="52"/>
      <c r="I249" s="52"/>
      <c r="J249" s="52"/>
      <c r="K249" s="52"/>
      <c r="L249" s="54" t="s">
        <v>111</v>
      </c>
      <c r="Q249" s="49"/>
      <c r="R249" s="49"/>
      <c r="S249" s="49"/>
      <c r="T249" s="49"/>
      <c r="U249" s="60"/>
    </row>
    <row r="250" spans="1:21">
      <c r="A250" s="48" t="s">
        <v>875</v>
      </c>
      <c r="B250" s="48" t="s">
        <v>1113</v>
      </c>
      <c r="C250" s="48">
        <v>2300499</v>
      </c>
      <c r="D250" s="52" t="s">
        <v>1114</v>
      </c>
      <c r="E250" s="52" t="s">
        <v>1632</v>
      </c>
      <c r="F250" s="52"/>
      <c r="G250" s="52"/>
      <c r="H250" s="52"/>
      <c r="I250" s="52"/>
      <c r="J250" s="52"/>
      <c r="K250" s="52"/>
      <c r="L250" s="54" t="s">
        <v>112</v>
      </c>
      <c r="Q250" s="49"/>
      <c r="R250" s="49"/>
      <c r="S250" s="49"/>
      <c r="T250" s="49"/>
      <c r="U250" s="60"/>
    </row>
    <row r="251" spans="1:21">
      <c r="A251" s="48" t="s">
        <v>875</v>
      </c>
      <c r="B251" s="48" t="s">
        <v>1113</v>
      </c>
      <c r="C251" s="48">
        <v>2300499</v>
      </c>
      <c r="D251" s="52" t="s">
        <v>1115</v>
      </c>
      <c r="E251" s="52" t="s">
        <v>2077</v>
      </c>
      <c r="F251" s="52"/>
      <c r="G251" s="52"/>
      <c r="H251" s="52"/>
      <c r="I251" s="52"/>
      <c r="J251" s="52"/>
      <c r="K251" s="52"/>
      <c r="L251" s="54" t="s">
        <v>112</v>
      </c>
      <c r="Q251" s="49"/>
      <c r="R251" s="49"/>
      <c r="S251" s="49"/>
      <c r="T251" s="49"/>
      <c r="U251" s="60"/>
    </row>
    <row r="252" spans="1:21">
      <c r="A252" s="48" t="s">
        <v>875</v>
      </c>
      <c r="B252" s="48" t="s">
        <v>1113</v>
      </c>
      <c r="C252" s="48">
        <v>2300499</v>
      </c>
      <c r="D252" s="52" t="s">
        <v>1155</v>
      </c>
      <c r="E252" s="52" t="s">
        <v>1625</v>
      </c>
      <c r="F252" s="52"/>
      <c r="G252" s="52"/>
      <c r="H252" s="52"/>
      <c r="I252" s="52"/>
      <c r="J252" s="52"/>
      <c r="K252" s="52"/>
      <c r="L252" s="54" t="s">
        <v>112</v>
      </c>
      <c r="Q252" s="49"/>
      <c r="R252" s="49"/>
      <c r="S252" s="49"/>
      <c r="T252" s="49"/>
      <c r="U252" s="60"/>
    </row>
    <row r="253" spans="1:21">
      <c r="A253" s="48" t="s">
        <v>875</v>
      </c>
      <c r="B253" s="48" t="s">
        <v>1113</v>
      </c>
      <c r="C253" s="48">
        <v>2300499</v>
      </c>
      <c r="D253" s="52" t="s">
        <v>1156</v>
      </c>
      <c r="E253" s="52" t="s">
        <v>1586</v>
      </c>
      <c r="F253" s="52"/>
      <c r="G253" s="52"/>
      <c r="H253" s="52"/>
      <c r="I253" s="52"/>
      <c r="J253" s="52"/>
      <c r="K253" s="52"/>
      <c r="L253" s="54" t="s">
        <v>112</v>
      </c>
      <c r="Q253" s="49"/>
      <c r="R253" s="49"/>
      <c r="S253" s="49"/>
      <c r="T253" s="49"/>
      <c r="U253" s="60"/>
    </row>
    <row r="254" spans="1:21">
      <c r="A254" s="48" t="s">
        <v>875</v>
      </c>
      <c r="B254" s="48" t="s">
        <v>1113</v>
      </c>
      <c r="C254" s="48">
        <v>2300499</v>
      </c>
      <c r="D254" s="52" t="s">
        <v>1157</v>
      </c>
      <c r="E254" s="52" t="s">
        <v>1587</v>
      </c>
      <c r="F254" s="52"/>
      <c r="G254" s="52"/>
      <c r="H254" s="52"/>
      <c r="I254" s="52"/>
      <c r="J254" s="52"/>
      <c r="K254" s="52"/>
      <c r="L254" s="54" t="s">
        <v>112</v>
      </c>
      <c r="Q254" s="49"/>
      <c r="R254" s="49"/>
      <c r="S254" s="49"/>
      <c r="T254" s="49"/>
      <c r="U254" s="60"/>
    </row>
    <row r="255" spans="1:21">
      <c r="A255" s="48" t="s">
        <v>875</v>
      </c>
      <c r="B255" s="48" t="s">
        <v>1113</v>
      </c>
      <c r="C255" s="48">
        <v>2300499</v>
      </c>
      <c r="D255" s="52" t="s">
        <v>1158</v>
      </c>
      <c r="E255" s="52" t="s">
        <v>1588</v>
      </c>
      <c r="F255" s="52"/>
      <c r="G255" s="52"/>
      <c r="H255" s="52"/>
      <c r="I255" s="52"/>
      <c r="J255" s="52"/>
      <c r="K255" s="52"/>
      <c r="L255" s="54" t="s">
        <v>112</v>
      </c>
      <c r="Q255" s="49"/>
      <c r="R255" s="49"/>
      <c r="S255" s="49"/>
      <c r="T255" s="49"/>
      <c r="U255" s="60"/>
    </row>
    <row r="256" spans="1:21">
      <c r="A256" s="48" t="s">
        <v>875</v>
      </c>
      <c r="B256" s="48" t="s">
        <v>1113</v>
      </c>
      <c r="C256" s="48">
        <v>2300499</v>
      </c>
      <c r="D256" s="52" t="s">
        <v>1162</v>
      </c>
      <c r="E256" s="52" t="s">
        <v>1621</v>
      </c>
      <c r="F256" s="52"/>
      <c r="G256" s="52"/>
      <c r="H256" s="52"/>
      <c r="I256" s="52"/>
      <c r="J256" s="52"/>
      <c r="K256" s="52"/>
      <c r="L256" s="54" t="s">
        <v>112</v>
      </c>
      <c r="Q256" s="49"/>
      <c r="R256" s="49"/>
      <c r="S256" s="49"/>
      <c r="T256" s="49"/>
      <c r="U256" s="60"/>
    </row>
    <row r="257" spans="1:21">
      <c r="A257" s="48" t="s">
        <v>875</v>
      </c>
      <c r="B257" s="48" t="s">
        <v>1113</v>
      </c>
      <c r="C257" s="48">
        <v>2300499</v>
      </c>
      <c r="D257" s="52" t="s">
        <v>1163</v>
      </c>
      <c r="E257" s="52" t="s">
        <v>1601</v>
      </c>
      <c r="F257" s="52"/>
      <c r="G257" s="52"/>
      <c r="H257" s="52"/>
      <c r="I257" s="52"/>
      <c r="J257" s="52"/>
      <c r="K257" s="52"/>
      <c r="L257" s="54" t="s">
        <v>112</v>
      </c>
      <c r="Q257" s="49"/>
      <c r="R257" s="49"/>
      <c r="S257" s="49"/>
      <c r="T257" s="49"/>
      <c r="U257" s="60"/>
    </row>
    <row r="258" spans="1:21">
      <c r="A258" s="48" t="s">
        <v>875</v>
      </c>
      <c r="B258" s="48" t="s">
        <v>1113</v>
      </c>
      <c r="C258" s="48">
        <v>2300499</v>
      </c>
      <c r="D258" s="52" t="s">
        <v>1195</v>
      </c>
      <c r="E258" s="52" t="s">
        <v>1598</v>
      </c>
      <c r="F258" s="52"/>
      <c r="G258" s="52"/>
      <c r="H258" s="52"/>
      <c r="I258" s="52"/>
      <c r="J258" s="52"/>
      <c r="K258" s="52"/>
      <c r="L258" s="54" t="s">
        <v>112</v>
      </c>
      <c r="Q258" s="49"/>
      <c r="R258" s="49"/>
      <c r="S258" s="49"/>
      <c r="T258" s="49"/>
      <c r="U258" s="60"/>
    </row>
    <row r="259" spans="1:21">
      <c r="A259" s="48" t="s">
        <v>875</v>
      </c>
      <c r="B259" s="48" t="s">
        <v>1113</v>
      </c>
      <c r="C259" s="48">
        <v>2300499</v>
      </c>
      <c r="D259" s="52" t="s">
        <v>1196</v>
      </c>
      <c r="E259" s="52" t="s">
        <v>1619</v>
      </c>
      <c r="F259" s="52"/>
      <c r="G259" s="52"/>
      <c r="H259" s="52"/>
      <c r="I259" s="52"/>
      <c r="J259" s="52"/>
      <c r="K259" s="52"/>
      <c r="L259" s="54" t="s">
        <v>112</v>
      </c>
      <c r="Q259" s="49"/>
      <c r="R259" s="49"/>
      <c r="S259" s="49"/>
      <c r="T259" s="49"/>
      <c r="U259" s="60"/>
    </row>
    <row r="260" spans="1:21">
      <c r="A260" s="48" t="s">
        <v>875</v>
      </c>
      <c r="B260" s="48" t="s">
        <v>1113</v>
      </c>
      <c r="C260" s="48">
        <v>2300499</v>
      </c>
      <c r="D260" s="52" t="s">
        <v>218</v>
      </c>
      <c r="E260" s="52" t="s">
        <v>1631</v>
      </c>
      <c r="F260" s="52"/>
      <c r="G260" s="52"/>
      <c r="H260" s="52"/>
      <c r="I260" s="52"/>
      <c r="J260" s="52"/>
      <c r="K260" s="52"/>
      <c r="L260" s="54" t="s">
        <v>112</v>
      </c>
      <c r="Q260" s="49"/>
      <c r="R260" s="49"/>
      <c r="S260" s="49"/>
      <c r="T260" s="49"/>
      <c r="U260" s="60"/>
    </row>
    <row r="261" spans="1:21">
      <c r="A261" s="48" t="s">
        <v>875</v>
      </c>
      <c r="B261" s="48" t="s">
        <v>1113</v>
      </c>
      <c r="C261" s="48">
        <v>2300499</v>
      </c>
      <c r="D261" s="52" t="s">
        <v>352</v>
      </c>
      <c r="E261" s="52" t="s">
        <v>1599</v>
      </c>
      <c r="F261" s="52"/>
      <c r="G261" s="52"/>
      <c r="H261" s="52"/>
      <c r="I261" s="52"/>
      <c r="J261" s="52"/>
      <c r="K261" s="52"/>
      <c r="L261" s="54" t="s">
        <v>112</v>
      </c>
      <c r="Q261" s="49"/>
      <c r="R261" s="49"/>
      <c r="S261" s="49"/>
      <c r="T261" s="49"/>
      <c r="U261" s="60"/>
    </row>
    <row r="262" spans="1:21">
      <c r="A262" s="48" t="s">
        <v>875</v>
      </c>
      <c r="B262" s="48" t="s">
        <v>1113</v>
      </c>
      <c r="C262" s="48">
        <v>2300499</v>
      </c>
      <c r="D262" s="52" t="s">
        <v>386</v>
      </c>
      <c r="E262" s="52" t="s">
        <v>1575</v>
      </c>
      <c r="F262" s="52"/>
      <c r="G262" s="52"/>
      <c r="H262" s="52"/>
      <c r="I262" s="52"/>
      <c r="J262" s="52"/>
      <c r="K262" s="52"/>
      <c r="L262" s="54" t="s">
        <v>112</v>
      </c>
      <c r="Q262" s="49"/>
      <c r="R262" s="49"/>
      <c r="S262" s="49"/>
      <c r="T262" s="49"/>
      <c r="U262" s="60"/>
    </row>
    <row r="263" spans="1:21">
      <c r="A263" s="48" t="s">
        <v>875</v>
      </c>
      <c r="B263" s="48" t="s">
        <v>1113</v>
      </c>
      <c r="C263" s="48">
        <v>2300499</v>
      </c>
      <c r="D263" s="52" t="s">
        <v>387</v>
      </c>
      <c r="E263" s="52" t="s">
        <v>1629</v>
      </c>
      <c r="F263" s="52"/>
      <c r="G263" s="52"/>
      <c r="H263" s="52"/>
      <c r="I263" s="52"/>
      <c r="J263" s="52"/>
      <c r="K263" s="52"/>
      <c r="L263" s="54" t="s">
        <v>112</v>
      </c>
      <c r="Q263" s="49"/>
      <c r="R263" s="49"/>
      <c r="S263" s="49"/>
      <c r="T263" s="49"/>
      <c r="U263" s="60"/>
    </row>
    <row r="264" spans="1:21">
      <c r="A264" s="48" t="s">
        <v>875</v>
      </c>
      <c r="B264" s="48" t="s">
        <v>1113</v>
      </c>
      <c r="C264" s="48">
        <v>2300499</v>
      </c>
      <c r="D264" s="52" t="s">
        <v>412</v>
      </c>
      <c r="E264" s="52" t="s">
        <v>1618</v>
      </c>
      <c r="F264" s="52"/>
      <c r="G264" s="52"/>
      <c r="H264" s="52"/>
      <c r="I264" s="52"/>
      <c r="J264" s="52"/>
      <c r="K264" s="52"/>
      <c r="L264" s="54" t="s">
        <v>112</v>
      </c>
      <c r="Q264" s="49"/>
      <c r="R264" s="49"/>
      <c r="S264" s="49"/>
      <c r="T264" s="49"/>
      <c r="U264" s="60"/>
    </row>
    <row r="265" spans="1:21">
      <c r="A265" s="48" t="s">
        <v>875</v>
      </c>
      <c r="B265" s="48" t="s">
        <v>1113</v>
      </c>
      <c r="C265" s="48">
        <v>2300499</v>
      </c>
      <c r="D265" s="52" t="s">
        <v>414</v>
      </c>
      <c r="E265" s="52" t="s">
        <v>1627</v>
      </c>
      <c r="F265" s="52"/>
      <c r="G265" s="52"/>
      <c r="H265" s="52"/>
      <c r="I265" s="52"/>
      <c r="J265" s="52"/>
      <c r="K265" s="52"/>
      <c r="L265" s="54" t="s">
        <v>112</v>
      </c>
      <c r="Q265" s="49"/>
      <c r="R265" s="49"/>
      <c r="S265" s="49"/>
      <c r="T265" s="49"/>
      <c r="U265" s="60"/>
    </row>
    <row r="266" spans="1:21">
      <c r="A266" s="48" t="s">
        <v>875</v>
      </c>
      <c r="B266" s="48" t="s">
        <v>1113</v>
      </c>
      <c r="C266" s="48">
        <v>2300499</v>
      </c>
      <c r="D266" s="52" t="s">
        <v>415</v>
      </c>
      <c r="E266" s="52" t="s">
        <v>1622</v>
      </c>
      <c r="F266" s="52"/>
      <c r="G266" s="52"/>
      <c r="H266" s="52"/>
      <c r="I266" s="52"/>
      <c r="J266" s="52"/>
      <c r="K266" s="52"/>
      <c r="L266" s="54" t="s">
        <v>112</v>
      </c>
      <c r="Q266" s="49"/>
      <c r="R266" s="49"/>
      <c r="S266" s="49"/>
      <c r="T266" s="49"/>
      <c r="U266" s="60"/>
    </row>
    <row r="267" spans="1:21">
      <c r="A267" s="48" t="s">
        <v>875</v>
      </c>
      <c r="B267" s="48" t="s">
        <v>1113</v>
      </c>
      <c r="C267" s="48">
        <v>2300499</v>
      </c>
      <c r="D267" s="52" t="s">
        <v>447</v>
      </c>
      <c r="E267" s="52" t="s">
        <v>1620</v>
      </c>
      <c r="F267" s="52"/>
      <c r="G267" s="52"/>
      <c r="H267" s="52"/>
      <c r="I267" s="52"/>
      <c r="J267" s="52"/>
      <c r="K267" s="52"/>
      <c r="L267" s="54" t="s">
        <v>112</v>
      </c>
      <c r="Q267" s="49"/>
      <c r="R267" s="49"/>
      <c r="S267" s="49"/>
      <c r="T267" s="49"/>
      <c r="U267" s="60"/>
    </row>
    <row r="268" spans="1:21">
      <c r="A268" s="48" t="s">
        <v>875</v>
      </c>
      <c r="B268" s="48" t="s">
        <v>1113</v>
      </c>
      <c r="C268" s="48">
        <v>2300499</v>
      </c>
      <c r="D268" s="52" t="s">
        <v>494</v>
      </c>
      <c r="E268" s="52" t="s">
        <v>1626</v>
      </c>
      <c r="F268" s="52"/>
      <c r="G268" s="52"/>
      <c r="H268" s="52"/>
      <c r="I268" s="52"/>
      <c r="J268" s="52"/>
      <c r="K268" s="52"/>
      <c r="L268" s="54" t="s">
        <v>112</v>
      </c>
      <c r="Q268" s="49"/>
      <c r="R268" s="49"/>
      <c r="S268" s="49"/>
      <c r="T268" s="49"/>
      <c r="U268" s="60"/>
    </row>
    <row r="269" spans="1:21">
      <c r="A269" s="48" t="s">
        <v>875</v>
      </c>
      <c r="B269" s="48" t="s">
        <v>1113</v>
      </c>
      <c r="C269" s="48">
        <v>2300499</v>
      </c>
      <c r="D269" s="52" t="s">
        <v>501</v>
      </c>
      <c r="E269" s="52" t="s">
        <v>2067</v>
      </c>
      <c r="F269" s="52"/>
      <c r="G269" s="52"/>
      <c r="H269" s="52"/>
      <c r="I269" s="52"/>
      <c r="J269" s="52"/>
      <c r="K269" s="52"/>
      <c r="L269" s="54" t="s">
        <v>112</v>
      </c>
      <c r="Q269" s="49"/>
      <c r="R269" s="49"/>
      <c r="S269" s="49"/>
      <c r="T269" s="49"/>
      <c r="U269" s="60"/>
    </row>
    <row r="270" spans="1:21">
      <c r="A270" s="48" t="s">
        <v>875</v>
      </c>
      <c r="B270" s="48" t="s">
        <v>1113</v>
      </c>
      <c r="C270" s="48">
        <v>2300499</v>
      </c>
      <c r="D270" s="52" t="s">
        <v>502</v>
      </c>
      <c r="E270" s="52" t="s">
        <v>503</v>
      </c>
      <c r="F270" s="52"/>
      <c r="G270" s="52"/>
      <c r="H270" s="52"/>
      <c r="I270" s="52"/>
      <c r="J270" s="52"/>
      <c r="K270" s="52"/>
      <c r="L270" s="54" t="s">
        <v>112</v>
      </c>
      <c r="Q270" s="49"/>
      <c r="R270" s="49"/>
      <c r="S270" s="49"/>
      <c r="T270" s="49"/>
      <c r="U270" s="60"/>
    </row>
    <row r="271" spans="1:21">
      <c r="A271" s="48" t="s">
        <v>875</v>
      </c>
      <c r="B271" s="48" t="s">
        <v>1113</v>
      </c>
      <c r="C271" s="48">
        <v>2300499</v>
      </c>
      <c r="D271" s="52" t="s">
        <v>504</v>
      </c>
      <c r="E271" s="52" t="s">
        <v>1613</v>
      </c>
      <c r="F271" s="52"/>
      <c r="G271" s="52"/>
      <c r="H271" s="52"/>
      <c r="I271" s="52"/>
      <c r="J271" s="52"/>
      <c r="K271" s="52"/>
      <c r="L271" s="54" t="s">
        <v>112</v>
      </c>
      <c r="Q271" s="49"/>
      <c r="R271" s="49"/>
      <c r="S271" s="49"/>
      <c r="T271" s="49"/>
      <c r="U271" s="60"/>
    </row>
    <row r="272" spans="1:21">
      <c r="A272" s="48" t="s">
        <v>875</v>
      </c>
      <c r="B272" s="48" t="s">
        <v>1113</v>
      </c>
      <c r="C272" s="48">
        <v>2300499</v>
      </c>
      <c r="D272" s="52" t="s">
        <v>505</v>
      </c>
      <c r="E272" s="52" t="s">
        <v>2068</v>
      </c>
      <c r="F272" s="52"/>
      <c r="G272" s="52"/>
      <c r="H272" s="52"/>
      <c r="I272" s="52"/>
      <c r="J272" s="52"/>
      <c r="K272" s="52"/>
      <c r="L272" s="54" t="s">
        <v>112</v>
      </c>
      <c r="Q272" s="49"/>
      <c r="R272" s="49"/>
      <c r="S272" s="49"/>
      <c r="T272" s="49"/>
      <c r="U272" s="60"/>
    </row>
    <row r="273" spans="1:21">
      <c r="A273" s="48" t="s">
        <v>875</v>
      </c>
      <c r="B273" s="48" t="s">
        <v>1113</v>
      </c>
      <c r="C273" s="48">
        <v>2300499</v>
      </c>
      <c r="D273" s="52" t="s">
        <v>506</v>
      </c>
      <c r="E273" s="52" t="s">
        <v>507</v>
      </c>
      <c r="F273" s="52"/>
      <c r="G273" s="52"/>
      <c r="H273" s="52"/>
      <c r="I273" s="52"/>
      <c r="J273" s="52"/>
      <c r="K273" s="52"/>
      <c r="L273" s="54" t="s">
        <v>112</v>
      </c>
      <c r="Q273" s="49"/>
      <c r="R273" s="49"/>
      <c r="S273" s="49"/>
      <c r="T273" s="49"/>
      <c r="U273" s="60"/>
    </row>
    <row r="274" spans="1:21">
      <c r="A274" s="48" t="s">
        <v>962</v>
      </c>
      <c r="B274" s="48" t="s">
        <v>967</v>
      </c>
      <c r="C274" s="48">
        <v>2300510</v>
      </c>
      <c r="D274" s="52" t="s">
        <v>968</v>
      </c>
      <c r="E274" s="52" t="s">
        <v>1651</v>
      </c>
      <c r="F274" s="52"/>
      <c r="G274" s="52"/>
      <c r="H274" s="52"/>
      <c r="I274" s="52"/>
      <c r="J274" s="52"/>
      <c r="K274" s="52"/>
      <c r="L274" s="54" t="s">
        <v>113</v>
      </c>
      <c r="Q274" s="49"/>
      <c r="R274" s="49"/>
      <c r="S274" s="49"/>
      <c r="T274" s="49"/>
      <c r="U274" s="60"/>
    </row>
    <row r="275" spans="1:21">
      <c r="A275" s="48" t="s">
        <v>962</v>
      </c>
      <c r="B275" s="48" t="s">
        <v>967</v>
      </c>
      <c r="C275" s="48">
        <v>2300510</v>
      </c>
      <c r="D275" s="52" t="s">
        <v>291</v>
      </c>
      <c r="E275" s="52" t="s">
        <v>1646</v>
      </c>
      <c r="F275" s="52"/>
      <c r="G275" s="52"/>
      <c r="H275" s="52"/>
      <c r="I275" s="52"/>
      <c r="J275" s="52"/>
      <c r="K275" s="52"/>
      <c r="L275" s="54" t="s">
        <v>113</v>
      </c>
      <c r="Q275" s="49"/>
      <c r="R275" s="49"/>
      <c r="S275" s="49"/>
      <c r="T275" s="49"/>
      <c r="U275" s="60"/>
    </row>
    <row r="276" spans="1:21">
      <c r="A276" s="48" t="s">
        <v>962</v>
      </c>
      <c r="B276" s="48" t="s">
        <v>967</v>
      </c>
      <c r="C276" s="48">
        <v>2300510</v>
      </c>
      <c r="D276" s="52" t="s">
        <v>632</v>
      </c>
      <c r="E276" s="52" t="s">
        <v>1647</v>
      </c>
      <c r="F276" s="52"/>
      <c r="G276" s="52"/>
      <c r="H276" s="52"/>
      <c r="I276" s="52"/>
      <c r="J276" s="52"/>
      <c r="K276" s="52"/>
      <c r="L276" s="54" t="s">
        <v>113</v>
      </c>
      <c r="Q276" s="49"/>
      <c r="R276" s="49"/>
      <c r="S276" s="49"/>
      <c r="T276" s="49"/>
      <c r="U276" s="60"/>
    </row>
    <row r="277" spans="1:21">
      <c r="A277" s="48" t="s">
        <v>962</v>
      </c>
      <c r="B277" s="48" t="s">
        <v>1268</v>
      </c>
      <c r="C277" s="48">
        <v>2300515</v>
      </c>
      <c r="D277" s="52" t="s">
        <v>1269</v>
      </c>
      <c r="E277" s="52" t="s">
        <v>1634</v>
      </c>
      <c r="F277" s="52" t="s">
        <v>2726</v>
      </c>
      <c r="G277" s="52" t="s">
        <v>1270</v>
      </c>
      <c r="H277" s="52"/>
      <c r="I277" s="52"/>
      <c r="J277" s="52"/>
      <c r="K277" s="52"/>
      <c r="L277" s="54" t="s">
        <v>114</v>
      </c>
      <c r="Q277" s="49"/>
      <c r="R277" s="49"/>
      <c r="S277" s="49"/>
      <c r="T277" s="49"/>
      <c r="U277" s="60"/>
    </row>
    <row r="278" spans="1:21">
      <c r="A278" s="48" t="s">
        <v>962</v>
      </c>
      <c r="B278" s="48" t="s">
        <v>1268</v>
      </c>
      <c r="C278" s="48">
        <v>2300515</v>
      </c>
      <c r="D278" s="52" t="s">
        <v>1271</v>
      </c>
      <c r="E278" s="52" t="s">
        <v>1640</v>
      </c>
      <c r="F278" s="52" t="s">
        <v>2726</v>
      </c>
      <c r="G278" s="52" t="s">
        <v>1272</v>
      </c>
      <c r="H278" s="52"/>
      <c r="I278" s="52"/>
      <c r="J278" s="52"/>
      <c r="K278" s="52"/>
      <c r="L278" s="54" t="s">
        <v>114</v>
      </c>
      <c r="Q278" s="49"/>
      <c r="R278" s="49"/>
      <c r="S278" s="49"/>
      <c r="T278" s="49"/>
      <c r="U278" s="60"/>
    </row>
    <row r="279" spans="1:21">
      <c r="A279" s="48" t="s">
        <v>962</v>
      </c>
      <c r="B279" s="48" t="s">
        <v>1268</v>
      </c>
      <c r="C279" s="48">
        <v>2300515</v>
      </c>
      <c r="D279" s="52" t="s">
        <v>1273</v>
      </c>
      <c r="E279" s="52" t="s">
        <v>1635</v>
      </c>
      <c r="F279" s="52"/>
      <c r="G279" s="52"/>
      <c r="H279" s="52"/>
      <c r="I279" s="52"/>
      <c r="J279" s="52"/>
      <c r="K279" s="52"/>
      <c r="L279" s="54" t="s">
        <v>114</v>
      </c>
      <c r="Q279" s="49"/>
      <c r="R279" s="49"/>
      <c r="S279" s="49"/>
      <c r="T279" s="49"/>
      <c r="U279" s="60"/>
    </row>
    <row r="280" spans="1:21">
      <c r="A280" s="48" t="s">
        <v>962</v>
      </c>
      <c r="B280" s="48" t="s">
        <v>1268</v>
      </c>
      <c r="C280" s="48">
        <v>2300515</v>
      </c>
      <c r="D280" s="52" t="s">
        <v>1274</v>
      </c>
      <c r="E280" s="52" t="s">
        <v>1636</v>
      </c>
      <c r="F280" s="52"/>
      <c r="G280" s="52"/>
      <c r="H280" s="52"/>
      <c r="I280" s="52"/>
      <c r="J280" s="52"/>
      <c r="K280" s="52"/>
      <c r="L280" s="54" t="s">
        <v>114</v>
      </c>
      <c r="Q280" s="49"/>
      <c r="R280" s="49"/>
      <c r="S280" s="49"/>
      <c r="T280" s="49"/>
      <c r="U280" s="60"/>
    </row>
    <row r="281" spans="1:21">
      <c r="A281" s="48" t="s">
        <v>962</v>
      </c>
      <c r="B281" s="48" t="s">
        <v>1268</v>
      </c>
      <c r="C281" s="48">
        <v>2300515</v>
      </c>
      <c r="D281" s="52" t="s">
        <v>1275</v>
      </c>
      <c r="E281" s="52" t="s">
        <v>1860</v>
      </c>
      <c r="F281" s="52"/>
      <c r="G281" s="52"/>
      <c r="H281" s="52"/>
      <c r="I281" s="52"/>
      <c r="J281" s="52"/>
      <c r="K281" s="52"/>
      <c r="L281" s="54" t="s">
        <v>114</v>
      </c>
      <c r="Q281" s="49"/>
      <c r="R281" s="49"/>
      <c r="S281" s="49"/>
      <c r="T281" s="49"/>
      <c r="U281" s="60"/>
    </row>
    <row r="282" spans="1:21">
      <c r="A282" s="48" t="s">
        <v>962</v>
      </c>
      <c r="B282" s="48" t="s">
        <v>1268</v>
      </c>
      <c r="C282" s="48">
        <v>2300515</v>
      </c>
      <c r="D282" s="52" t="s">
        <v>1276</v>
      </c>
      <c r="E282" s="52" t="s">
        <v>1648</v>
      </c>
      <c r="F282" s="52"/>
      <c r="G282" s="52"/>
      <c r="H282" s="52"/>
      <c r="I282" s="52"/>
      <c r="J282" s="52"/>
      <c r="K282" s="52"/>
      <c r="L282" s="54" t="s">
        <v>114</v>
      </c>
      <c r="Q282" s="49"/>
      <c r="R282" s="49"/>
      <c r="S282" s="49"/>
      <c r="T282" s="49"/>
      <c r="U282" s="60"/>
    </row>
    <row r="283" spans="1:21">
      <c r="A283" s="48" t="s">
        <v>115</v>
      </c>
      <c r="B283" s="48" t="s">
        <v>661</v>
      </c>
      <c r="C283" s="48">
        <v>2300516</v>
      </c>
      <c r="D283" s="52" t="s">
        <v>2701</v>
      </c>
      <c r="E283" s="52" t="s">
        <v>232</v>
      </c>
      <c r="F283" s="52"/>
      <c r="G283" s="52"/>
      <c r="H283" s="52"/>
      <c r="I283" s="52"/>
      <c r="J283" s="52"/>
      <c r="K283" s="52"/>
      <c r="L283" s="54" t="s">
        <v>116</v>
      </c>
      <c r="Q283" s="49"/>
      <c r="R283" s="49"/>
      <c r="S283" s="49"/>
      <c r="T283" s="49"/>
      <c r="U283" s="60"/>
    </row>
    <row r="284" spans="1:21">
      <c r="A284" s="48" t="s">
        <v>115</v>
      </c>
      <c r="B284" s="48" t="s">
        <v>662</v>
      </c>
      <c r="C284" s="48">
        <v>2300517</v>
      </c>
      <c r="D284" s="52" t="s">
        <v>2700</v>
      </c>
      <c r="E284" s="52" t="s">
        <v>1649</v>
      </c>
      <c r="F284" s="52"/>
      <c r="G284" s="52"/>
      <c r="H284" s="52"/>
      <c r="I284" s="52"/>
      <c r="J284" s="52"/>
      <c r="K284" s="52"/>
      <c r="L284" s="54" t="s">
        <v>117</v>
      </c>
      <c r="Q284" s="49"/>
      <c r="R284" s="49"/>
      <c r="S284" s="49"/>
      <c r="T284" s="49"/>
      <c r="U284" s="60"/>
    </row>
    <row r="285" spans="1:21">
      <c r="A285" s="48" t="s">
        <v>962</v>
      </c>
      <c r="B285" s="48" t="s">
        <v>281</v>
      </c>
      <c r="C285" s="48">
        <v>2300520</v>
      </c>
      <c r="D285" s="52" t="s">
        <v>282</v>
      </c>
      <c r="E285" s="52" t="s">
        <v>1638</v>
      </c>
      <c r="F285" s="52"/>
      <c r="G285" s="52"/>
      <c r="H285" s="52"/>
      <c r="I285" s="52"/>
      <c r="J285" s="52"/>
      <c r="K285" s="52"/>
      <c r="L285" s="54" t="s">
        <v>118</v>
      </c>
      <c r="Q285" s="49"/>
      <c r="R285" s="49"/>
      <c r="S285" s="49"/>
      <c r="T285" s="49"/>
      <c r="U285" s="60"/>
    </row>
    <row r="286" spans="1:21">
      <c r="A286" s="48" t="s">
        <v>962</v>
      </c>
      <c r="B286" s="48" t="s">
        <v>963</v>
      </c>
      <c r="C286" s="48">
        <v>2300530</v>
      </c>
      <c r="D286" s="52" t="s">
        <v>964</v>
      </c>
      <c r="E286" s="52" t="s">
        <v>1644</v>
      </c>
      <c r="F286" s="52"/>
      <c r="G286" s="52"/>
      <c r="H286" s="52"/>
      <c r="I286" s="52"/>
      <c r="J286" s="52"/>
      <c r="K286" s="52"/>
      <c r="L286" s="54" t="s">
        <v>119</v>
      </c>
      <c r="Q286" s="49"/>
      <c r="R286" s="49"/>
      <c r="S286" s="49"/>
      <c r="T286" s="49"/>
      <c r="U286" s="60"/>
    </row>
    <row r="287" spans="1:21">
      <c r="A287" s="48" t="s">
        <v>962</v>
      </c>
      <c r="B287" s="48" t="s">
        <v>963</v>
      </c>
      <c r="C287" s="48">
        <v>2300530</v>
      </c>
      <c r="D287" s="52" t="s">
        <v>280</v>
      </c>
      <c r="E287" s="52" t="s">
        <v>1641</v>
      </c>
      <c r="F287" s="52"/>
      <c r="G287" s="52"/>
      <c r="H287" s="52"/>
      <c r="I287" s="52"/>
      <c r="J287" s="52"/>
      <c r="K287" s="52"/>
      <c r="L287" s="54" t="s">
        <v>119</v>
      </c>
      <c r="Q287" s="49"/>
      <c r="R287" s="49"/>
      <c r="S287" s="49"/>
      <c r="T287" s="49"/>
      <c r="U287" s="60"/>
    </row>
    <row r="288" spans="1:21">
      <c r="A288" s="48" t="s">
        <v>115</v>
      </c>
      <c r="B288" s="48" t="s">
        <v>663</v>
      </c>
      <c r="C288" s="48">
        <v>2300540</v>
      </c>
      <c r="D288" s="52" t="s">
        <v>2699</v>
      </c>
      <c r="E288" s="52" t="s">
        <v>1641</v>
      </c>
      <c r="F288" s="52"/>
      <c r="G288" s="52"/>
      <c r="H288" s="52"/>
      <c r="I288" s="52"/>
      <c r="J288" s="52"/>
      <c r="K288" s="52"/>
      <c r="L288" s="54" t="s">
        <v>120</v>
      </c>
      <c r="Q288" s="49"/>
      <c r="R288" s="49"/>
      <c r="S288" s="49"/>
      <c r="T288" s="49"/>
      <c r="U288" s="60"/>
    </row>
    <row r="289" spans="1:21">
      <c r="A289" s="48" t="s">
        <v>115</v>
      </c>
      <c r="B289" s="48" t="s">
        <v>664</v>
      </c>
      <c r="C289" s="48">
        <v>2300543</v>
      </c>
      <c r="D289" s="52" t="s">
        <v>2131</v>
      </c>
      <c r="E289" s="52" t="s">
        <v>1641</v>
      </c>
      <c r="F289" s="52"/>
      <c r="G289" s="52"/>
      <c r="H289" s="52"/>
      <c r="I289" s="52"/>
      <c r="J289" s="52"/>
      <c r="K289" s="52"/>
      <c r="L289" s="54" t="s">
        <v>121</v>
      </c>
      <c r="Q289" s="49"/>
      <c r="R289" s="49"/>
      <c r="S289" s="49"/>
      <c r="T289" s="49"/>
      <c r="U289" s="60"/>
    </row>
    <row r="290" spans="1:21">
      <c r="A290" s="48" t="s">
        <v>115</v>
      </c>
      <c r="B290" s="48" t="s">
        <v>665</v>
      </c>
      <c r="C290" s="48">
        <v>2300544</v>
      </c>
      <c r="D290" s="52" t="s">
        <v>2698</v>
      </c>
      <c r="E290" s="52" t="s">
        <v>1641</v>
      </c>
      <c r="F290" s="52"/>
      <c r="G290" s="52"/>
      <c r="H290" s="52"/>
      <c r="I290" s="52"/>
      <c r="J290" s="52"/>
      <c r="K290" s="52"/>
      <c r="L290" s="54" t="s">
        <v>122</v>
      </c>
      <c r="Q290" s="49"/>
      <c r="R290" s="49"/>
      <c r="S290" s="49"/>
      <c r="T290" s="49"/>
      <c r="U290" s="60"/>
    </row>
    <row r="291" spans="1:21">
      <c r="A291" s="48" t="s">
        <v>115</v>
      </c>
      <c r="B291" s="48" t="s">
        <v>666</v>
      </c>
      <c r="C291" s="48">
        <v>2300545</v>
      </c>
      <c r="D291" s="52" t="s">
        <v>2121</v>
      </c>
      <c r="E291" s="52" t="s">
        <v>1641</v>
      </c>
      <c r="F291" s="52"/>
      <c r="G291" s="52"/>
      <c r="H291" s="52"/>
      <c r="I291" s="52"/>
      <c r="J291" s="52"/>
      <c r="K291" s="52"/>
      <c r="L291" s="54" t="s">
        <v>123</v>
      </c>
      <c r="Q291" s="49"/>
      <c r="R291" s="49"/>
      <c r="S291" s="49"/>
      <c r="T291" s="49"/>
      <c r="U291" s="60"/>
    </row>
    <row r="292" spans="1:21">
      <c r="A292" s="48" t="s">
        <v>962</v>
      </c>
      <c r="B292" s="48" t="s">
        <v>252</v>
      </c>
      <c r="C292" s="48">
        <v>2300550</v>
      </c>
      <c r="D292" s="52" t="s">
        <v>253</v>
      </c>
      <c r="E292" s="52" t="s">
        <v>2098</v>
      </c>
      <c r="F292" s="52"/>
      <c r="G292" s="52"/>
      <c r="H292" s="52"/>
      <c r="I292" s="52"/>
      <c r="J292" s="52"/>
      <c r="K292" s="52"/>
      <c r="L292" s="54" t="s">
        <v>124</v>
      </c>
      <c r="Q292" s="49"/>
      <c r="R292" s="49"/>
      <c r="S292" s="49"/>
      <c r="T292" s="49"/>
      <c r="U292" s="60"/>
    </row>
    <row r="293" spans="1:21">
      <c r="A293" s="48" t="s">
        <v>962</v>
      </c>
      <c r="B293" s="48" t="s">
        <v>252</v>
      </c>
      <c r="C293" s="48">
        <v>2300550</v>
      </c>
      <c r="D293" s="52" t="s">
        <v>254</v>
      </c>
      <c r="E293" s="52" t="s">
        <v>1845</v>
      </c>
      <c r="F293" s="52" t="s">
        <v>2726</v>
      </c>
      <c r="G293" s="52" t="s">
        <v>255</v>
      </c>
      <c r="H293" s="52"/>
      <c r="I293" s="52"/>
      <c r="J293" s="52"/>
      <c r="K293" s="52"/>
      <c r="L293" s="54" t="s">
        <v>124</v>
      </c>
      <c r="Q293" s="49"/>
      <c r="R293" s="49"/>
      <c r="S293" s="49"/>
      <c r="T293" s="49"/>
      <c r="U293" s="60"/>
    </row>
    <row r="294" spans="1:21">
      <c r="A294" s="48" t="s">
        <v>962</v>
      </c>
      <c r="B294" s="48" t="s">
        <v>252</v>
      </c>
      <c r="C294" s="48">
        <v>2300550</v>
      </c>
      <c r="D294" s="52" t="s">
        <v>268</v>
      </c>
      <c r="E294" s="52" t="s">
        <v>1847</v>
      </c>
      <c r="F294" s="52"/>
      <c r="G294" s="52"/>
      <c r="H294" s="52"/>
      <c r="I294" s="52"/>
      <c r="J294" s="52"/>
      <c r="K294" s="52"/>
      <c r="L294" s="54" t="s">
        <v>124</v>
      </c>
      <c r="Q294" s="49"/>
      <c r="R294" s="49"/>
      <c r="S294" s="49"/>
      <c r="T294" s="49"/>
      <c r="U294" s="60"/>
    </row>
    <row r="295" spans="1:21">
      <c r="A295" s="48" t="s">
        <v>962</v>
      </c>
      <c r="B295" s="48" t="s">
        <v>252</v>
      </c>
      <c r="C295" s="48">
        <v>2300550</v>
      </c>
      <c r="D295" s="52" t="s">
        <v>269</v>
      </c>
      <c r="E295" s="52" t="s">
        <v>1857</v>
      </c>
      <c r="F295" s="52"/>
      <c r="G295" s="52"/>
      <c r="H295" s="52"/>
      <c r="I295" s="52"/>
      <c r="J295" s="52"/>
      <c r="K295" s="52"/>
      <c r="L295" s="54" t="s">
        <v>124</v>
      </c>
    </row>
    <row r="296" spans="1:21">
      <c r="A296" s="48" t="s">
        <v>962</v>
      </c>
      <c r="B296" s="48" t="s">
        <v>252</v>
      </c>
      <c r="C296" s="48">
        <v>2300550</v>
      </c>
      <c r="D296" s="52" t="s">
        <v>270</v>
      </c>
      <c r="E296" s="52" t="s">
        <v>1859</v>
      </c>
      <c r="F296" s="52"/>
      <c r="G296" s="52"/>
      <c r="H296" s="52"/>
      <c r="I296" s="52"/>
      <c r="J296" s="52"/>
      <c r="K296" s="52"/>
      <c r="L296" s="54" t="s">
        <v>124</v>
      </c>
    </row>
    <row r="297" spans="1:21">
      <c r="A297" s="48" t="s">
        <v>962</v>
      </c>
      <c r="B297" s="48" t="s">
        <v>252</v>
      </c>
      <c r="C297" s="48">
        <v>2300550</v>
      </c>
      <c r="D297" s="52" t="s">
        <v>271</v>
      </c>
      <c r="E297" s="52" t="s">
        <v>1855</v>
      </c>
      <c r="F297" s="52"/>
      <c r="G297" s="52"/>
      <c r="H297" s="52"/>
      <c r="I297" s="52"/>
      <c r="J297" s="52"/>
      <c r="K297" s="52"/>
      <c r="L297" s="54" t="s">
        <v>124</v>
      </c>
    </row>
    <row r="298" spans="1:21">
      <c r="A298" s="48" t="s">
        <v>115</v>
      </c>
      <c r="B298" s="48" t="s">
        <v>667</v>
      </c>
      <c r="C298" s="48">
        <v>2300556</v>
      </c>
      <c r="D298" s="52" t="s">
        <v>2697</v>
      </c>
      <c r="E298" s="52" t="s">
        <v>1642</v>
      </c>
      <c r="F298" s="52"/>
      <c r="G298" s="52"/>
      <c r="H298" s="52"/>
      <c r="I298" s="52"/>
      <c r="J298" s="52"/>
      <c r="K298" s="52"/>
      <c r="L298" s="54" t="s">
        <v>125</v>
      </c>
    </row>
    <row r="299" spans="1:21">
      <c r="A299" s="48" t="s">
        <v>115</v>
      </c>
      <c r="B299" s="48" t="s">
        <v>668</v>
      </c>
      <c r="C299" s="48">
        <v>2300597</v>
      </c>
      <c r="D299" s="52" t="s">
        <v>2696</v>
      </c>
      <c r="E299" s="52" t="s">
        <v>1650</v>
      </c>
      <c r="F299" s="52"/>
      <c r="G299" s="52"/>
      <c r="H299" s="52"/>
      <c r="I299" s="52"/>
      <c r="J299" s="52"/>
      <c r="K299" s="52"/>
      <c r="L299" s="54" t="s">
        <v>126</v>
      </c>
    </row>
    <row r="300" spans="1:21">
      <c r="A300" s="48" t="s">
        <v>962</v>
      </c>
      <c r="B300" s="48" t="s">
        <v>969</v>
      </c>
      <c r="C300" s="48">
        <v>2300599</v>
      </c>
      <c r="D300" s="52" t="s">
        <v>970</v>
      </c>
      <c r="E300" s="52" t="s">
        <v>1643</v>
      </c>
      <c r="F300" s="52"/>
      <c r="G300" s="52"/>
      <c r="H300" s="52"/>
      <c r="I300" s="52"/>
      <c r="J300" s="52"/>
      <c r="K300" s="52"/>
      <c r="L300" s="54" t="s">
        <v>127</v>
      </c>
    </row>
    <row r="301" spans="1:21">
      <c r="A301" s="48" t="s">
        <v>962</v>
      </c>
      <c r="B301" s="48" t="s">
        <v>969</v>
      </c>
      <c r="C301" s="48">
        <v>2300599</v>
      </c>
      <c r="D301" s="52" t="s">
        <v>971</v>
      </c>
      <c r="E301" s="52" t="s">
        <v>972</v>
      </c>
      <c r="F301" s="52"/>
      <c r="G301" s="52"/>
      <c r="H301" s="52"/>
      <c r="I301" s="52"/>
      <c r="J301" s="52"/>
      <c r="K301" s="52"/>
      <c r="L301" s="54" t="s">
        <v>127</v>
      </c>
    </row>
    <row r="302" spans="1:21">
      <c r="A302" s="48" t="s">
        <v>962</v>
      </c>
      <c r="B302" s="48" t="s">
        <v>969</v>
      </c>
      <c r="C302" s="48">
        <v>2300599</v>
      </c>
      <c r="D302" s="52" t="s">
        <v>1279</v>
      </c>
      <c r="E302" s="52" t="s">
        <v>1639</v>
      </c>
      <c r="F302" s="52" t="s">
        <v>2726</v>
      </c>
      <c r="G302" s="52" t="s">
        <v>1280</v>
      </c>
      <c r="H302" s="52"/>
      <c r="I302" s="52"/>
      <c r="J302" s="52"/>
      <c r="K302" s="52"/>
      <c r="L302" s="54" t="s">
        <v>127</v>
      </c>
    </row>
    <row r="303" spans="1:21">
      <c r="A303" s="48" t="s">
        <v>962</v>
      </c>
      <c r="B303" s="48" t="s">
        <v>969</v>
      </c>
      <c r="C303" s="48">
        <v>2300599</v>
      </c>
      <c r="D303" s="52" t="s">
        <v>219</v>
      </c>
      <c r="E303" s="52" t="s">
        <v>1642</v>
      </c>
      <c r="F303" s="52"/>
      <c r="G303" s="52"/>
      <c r="H303" s="52"/>
      <c r="I303" s="52"/>
      <c r="J303" s="52"/>
      <c r="K303" s="52"/>
      <c r="L303" s="54" t="s">
        <v>127</v>
      </c>
    </row>
    <row r="304" spans="1:21">
      <c r="A304" s="48" t="s">
        <v>962</v>
      </c>
      <c r="B304" s="48" t="s">
        <v>969</v>
      </c>
      <c r="C304" s="48">
        <v>2300599</v>
      </c>
      <c r="D304" s="52" t="s">
        <v>226</v>
      </c>
      <c r="E304" s="52" t="s">
        <v>1645</v>
      </c>
      <c r="F304" s="52" t="s">
        <v>2726</v>
      </c>
      <c r="G304" s="52" t="s">
        <v>2100</v>
      </c>
      <c r="H304" s="52"/>
      <c r="I304" s="52"/>
      <c r="J304" s="52"/>
      <c r="K304" s="52"/>
      <c r="L304" s="54" t="s">
        <v>127</v>
      </c>
    </row>
    <row r="305" spans="1:12">
      <c r="A305" s="48" t="s">
        <v>962</v>
      </c>
      <c r="B305" s="48" t="s">
        <v>969</v>
      </c>
      <c r="C305" s="48">
        <v>2300599</v>
      </c>
      <c r="D305" s="52" t="s">
        <v>267</v>
      </c>
      <c r="E305" s="52" t="s">
        <v>1650</v>
      </c>
      <c r="F305" s="52"/>
      <c r="G305" s="52"/>
      <c r="H305" s="52"/>
      <c r="I305" s="52"/>
      <c r="J305" s="52"/>
      <c r="K305" s="52"/>
      <c r="L305" s="54" t="s">
        <v>127</v>
      </c>
    </row>
    <row r="306" spans="1:12">
      <c r="A306" s="48" t="s">
        <v>128</v>
      </c>
      <c r="B306" s="48" t="s">
        <v>669</v>
      </c>
      <c r="C306" s="48">
        <v>2300620</v>
      </c>
      <c r="D306" s="52" t="s">
        <v>2132</v>
      </c>
      <c r="E306" s="52" t="s">
        <v>1902</v>
      </c>
      <c r="F306" s="52"/>
      <c r="G306" s="52"/>
      <c r="H306" s="52"/>
      <c r="I306" s="52"/>
      <c r="J306" s="52"/>
      <c r="K306" s="52"/>
      <c r="L306" s="54" t="s">
        <v>129</v>
      </c>
    </row>
    <row r="307" spans="1:12">
      <c r="A307" s="48" t="s">
        <v>2756</v>
      </c>
      <c r="B307" s="48" t="s">
        <v>1281</v>
      </c>
      <c r="C307" s="48">
        <v>2300625</v>
      </c>
      <c r="D307" s="52" t="s">
        <v>1282</v>
      </c>
      <c r="E307" s="52" t="s">
        <v>1633</v>
      </c>
      <c r="F307" s="52"/>
      <c r="G307" s="52"/>
      <c r="H307" s="52"/>
      <c r="I307" s="52"/>
      <c r="J307" s="52"/>
      <c r="K307" s="52"/>
      <c r="L307" s="54" t="s">
        <v>130</v>
      </c>
    </row>
    <row r="308" spans="1:12">
      <c r="A308" s="48" t="s">
        <v>2756</v>
      </c>
      <c r="B308" s="48" t="s">
        <v>1281</v>
      </c>
      <c r="C308" s="48">
        <v>2300625</v>
      </c>
      <c r="D308" s="52" t="s">
        <v>1292</v>
      </c>
      <c r="E308" s="52" t="s">
        <v>1781</v>
      </c>
      <c r="F308" s="52"/>
      <c r="G308" s="52"/>
      <c r="H308" s="52"/>
      <c r="I308" s="52"/>
      <c r="J308" s="52"/>
      <c r="K308" s="52"/>
      <c r="L308" s="54" t="s">
        <v>130</v>
      </c>
    </row>
    <row r="309" spans="1:12">
      <c r="A309" s="48" t="s">
        <v>2756</v>
      </c>
      <c r="B309" s="48" t="s">
        <v>1199</v>
      </c>
      <c r="C309" s="48">
        <v>2300627</v>
      </c>
      <c r="D309" s="52" t="s">
        <v>1200</v>
      </c>
      <c r="E309" s="52" t="s">
        <v>1734</v>
      </c>
      <c r="F309" s="52"/>
      <c r="G309" s="52"/>
      <c r="H309" s="52"/>
      <c r="I309" s="52"/>
      <c r="J309" s="52"/>
      <c r="K309" s="52"/>
      <c r="L309" s="54" t="s">
        <v>131</v>
      </c>
    </row>
    <row r="310" spans="1:12">
      <c r="A310" s="48" t="s">
        <v>2756</v>
      </c>
      <c r="B310" s="48" t="s">
        <v>1199</v>
      </c>
      <c r="C310" s="48">
        <v>2300627</v>
      </c>
      <c r="D310" s="52" t="s">
        <v>1260</v>
      </c>
      <c r="E310" s="52" t="s">
        <v>1661</v>
      </c>
      <c r="F310" s="52"/>
      <c r="G310" s="52"/>
      <c r="H310" s="52"/>
      <c r="I310" s="52"/>
      <c r="J310" s="52"/>
      <c r="K310" s="52"/>
      <c r="L310" s="54" t="s">
        <v>131</v>
      </c>
    </row>
    <row r="311" spans="1:12">
      <c r="A311" s="48" t="s">
        <v>2756</v>
      </c>
      <c r="B311" s="48" t="s">
        <v>1199</v>
      </c>
      <c r="C311" s="48">
        <v>2300627</v>
      </c>
      <c r="D311" s="52" t="s">
        <v>248</v>
      </c>
      <c r="E311" s="52" t="s">
        <v>1777</v>
      </c>
      <c r="F311" s="52"/>
      <c r="G311" s="52"/>
      <c r="H311" s="52"/>
      <c r="I311" s="52"/>
      <c r="J311" s="52"/>
      <c r="K311" s="52"/>
      <c r="L311" s="54" t="s">
        <v>131</v>
      </c>
    </row>
    <row r="312" spans="1:12">
      <c r="A312" s="48" t="s">
        <v>2756</v>
      </c>
      <c r="B312" s="48" t="s">
        <v>1199</v>
      </c>
      <c r="C312" s="48">
        <v>2300627</v>
      </c>
      <c r="D312" s="52" t="s">
        <v>249</v>
      </c>
      <c r="E312" s="52" t="s">
        <v>1784</v>
      </c>
      <c r="F312" s="52"/>
      <c r="G312" s="52"/>
      <c r="H312" s="52"/>
      <c r="I312" s="52"/>
      <c r="J312" s="52"/>
      <c r="K312" s="52"/>
      <c r="L312" s="54" t="s">
        <v>131</v>
      </c>
    </row>
    <row r="313" spans="1:12">
      <c r="A313" s="48" t="s">
        <v>2756</v>
      </c>
      <c r="B313" s="48" t="s">
        <v>1199</v>
      </c>
      <c r="C313" s="48">
        <v>2300627</v>
      </c>
      <c r="D313" s="52" t="s">
        <v>250</v>
      </c>
      <c r="E313" s="52" t="s">
        <v>1772</v>
      </c>
      <c r="F313" s="52"/>
      <c r="G313" s="52"/>
      <c r="H313" s="52"/>
      <c r="I313" s="52"/>
      <c r="J313" s="52"/>
      <c r="K313" s="52"/>
      <c r="L313" s="54" t="s">
        <v>131</v>
      </c>
    </row>
    <row r="314" spans="1:12">
      <c r="A314" s="48" t="s">
        <v>2756</v>
      </c>
      <c r="B314" s="48" t="s">
        <v>1199</v>
      </c>
      <c r="C314" s="48">
        <v>2300627</v>
      </c>
      <c r="D314" s="52" t="s">
        <v>251</v>
      </c>
      <c r="E314" s="52" t="s">
        <v>1745</v>
      </c>
      <c r="F314" s="52"/>
      <c r="G314" s="52"/>
      <c r="H314" s="52"/>
      <c r="I314" s="52"/>
      <c r="J314" s="52"/>
      <c r="K314" s="52"/>
      <c r="L314" s="54" t="s">
        <v>131</v>
      </c>
    </row>
    <row r="315" spans="1:12">
      <c r="A315" s="48" t="s">
        <v>2756</v>
      </c>
      <c r="B315" s="48" t="s">
        <v>1277</v>
      </c>
      <c r="C315" s="48">
        <v>2300635</v>
      </c>
      <c r="D315" s="52" t="s">
        <v>1278</v>
      </c>
      <c r="E315" s="52" t="s">
        <v>1652</v>
      </c>
      <c r="F315" s="52"/>
      <c r="G315" s="52"/>
      <c r="H315" s="52"/>
      <c r="I315" s="52"/>
      <c r="J315" s="52"/>
      <c r="K315" s="52"/>
      <c r="L315" s="54" t="s">
        <v>132</v>
      </c>
    </row>
    <row r="316" spans="1:12">
      <c r="A316" s="48" t="s">
        <v>2756</v>
      </c>
      <c r="B316" s="48" t="s">
        <v>1277</v>
      </c>
      <c r="C316" s="48">
        <v>2300635</v>
      </c>
      <c r="D316" s="52" t="s">
        <v>247</v>
      </c>
      <c r="E316" s="52" t="s">
        <v>1763</v>
      </c>
      <c r="F316" s="52"/>
      <c r="G316" s="52"/>
      <c r="H316" s="52"/>
      <c r="I316" s="52"/>
      <c r="J316" s="52"/>
      <c r="K316" s="52"/>
      <c r="L316" s="54" t="s">
        <v>132</v>
      </c>
    </row>
    <row r="317" spans="1:12">
      <c r="A317" s="48" t="s">
        <v>2756</v>
      </c>
      <c r="B317" s="48" t="s">
        <v>1277</v>
      </c>
      <c r="C317" s="48">
        <v>2300635</v>
      </c>
      <c r="D317" s="52" t="s">
        <v>261</v>
      </c>
      <c r="E317" s="52" t="s">
        <v>1766</v>
      </c>
      <c r="F317" s="52"/>
      <c r="G317" s="52"/>
      <c r="H317" s="52"/>
      <c r="I317" s="52"/>
      <c r="J317" s="52"/>
      <c r="K317" s="52"/>
      <c r="L317" s="54" t="s">
        <v>132</v>
      </c>
    </row>
    <row r="318" spans="1:12">
      <c r="A318" s="48" t="s">
        <v>2756</v>
      </c>
      <c r="B318" s="48" t="s">
        <v>1277</v>
      </c>
      <c r="C318" s="48">
        <v>2300635</v>
      </c>
      <c r="D318" s="52" t="s">
        <v>283</v>
      </c>
      <c r="E318" s="52" t="s">
        <v>1653</v>
      </c>
      <c r="F318" s="52"/>
      <c r="G318" s="52"/>
      <c r="H318" s="52"/>
      <c r="I318" s="52"/>
      <c r="J318" s="52"/>
      <c r="K318" s="52"/>
      <c r="L318" s="54" t="s">
        <v>132</v>
      </c>
    </row>
    <row r="319" spans="1:12">
      <c r="A319" s="48" t="s">
        <v>2756</v>
      </c>
      <c r="B319" s="48" t="s">
        <v>1277</v>
      </c>
      <c r="C319" s="48">
        <v>2300635</v>
      </c>
      <c r="D319" s="52" t="s">
        <v>284</v>
      </c>
      <c r="E319" s="52" t="s">
        <v>285</v>
      </c>
      <c r="F319" s="52"/>
      <c r="G319" s="52"/>
      <c r="H319" s="52"/>
      <c r="I319" s="52"/>
      <c r="J319" s="52"/>
      <c r="K319" s="52"/>
      <c r="L319" s="54" t="s">
        <v>132</v>
      </c>
    </row>
    <row r="320" spans="1:12">
      <c r="A320" s="48" t="s">
        <v>2756</v>
      </c>
      <c r="B320" s="48" t="s">
        <v>1277</v>
      </c>
      <c r="C320" s="48">
        <v>2300635</v>
      </c>
      <c r="D320" s="52" t="s">
        <v>286</v>
      </c>
      <c r="E320" s="52" t="s">
        <v>1748</v>
      </c>
      <c r="F320" s="52"/>
      <c r="G320" s="52"/>
      <c r="H320" s="52"/>
      <c r="I320" s="52"/>
      <c r="J320" s="52"/>
      <c r="K320" s="52"/>
      <c r="L320" s="54" t="s">
        <v>132</v>
      </c>
    </row>
    <row r="321" spans="1:12">
      <c r="A321" s="48" t="s">
        <v>2756</v>
      </c>
      <c r="B321" s="48" t="s">
        <v>2757</v>
      </c>
      <c r="C321" s="48">
        <v>2300640</v>
      </c>
      <c r="D321" s="52" t="s">
        <v>2758</v>
      </c>
      <c r="E321" s="52" t="s">
        <v>1744</v>
      </c>
      <c r="F321" s="52"/>
      <c r="G321" s="52"/>
      <c r="H321" s="52"/>
      <c r="I321" s="52"/>
      <c r="J321" s="52"/>
      <c r="K321" s="52"/>
      <c r="L321" s="54" t="s">
        <v>133</v>
      </c>
    </row>
    <row r="322" spans="1:12">
      <c r="A322" s="48" t="s">
        <v>2756</v>
      </c>
      <c r="B322" s="48" t="s">
        <v>2757</v>
      </c>
      <c r="C322" s="48">
        <v>2300640</v>
      </c>
      <c r="D322" s="52" t="s">
        <v>860</v>
      </c>
      <c r="E322" s="52" t="s">
        <v>1656</v>
      </c>
      <c r="F322" s="52"/>
      <c r="G322" s="52"/>
      <c r="H322" s="52"/>
      <c r="I322" s="52"/>
      <c r="J322" s="52"/>
      <c r="K322" s="52"/>
      <c r="L322" s="54" t="s">
        <v>133</v>
      </c>
    </row>
    <row r="323" spans="1:12">
      <c r="A323" s="48" t="s">
        <v>2756</v>
      </c>
      <c r="B323" s="48" t="s">
        <v>2757</v>
      </c>
      <c r="C323" s="48">
        <v>2300640</v>
      </c>
      <c r="D323" s="52" t="s">
        <v>861</v>
      </c>
      <c r="E323" s="52" t="s">
        <v>1655</v>
      </c>
      <c r="F323" s="52"/>
      <c r="G323" s="52"/>
      <c r="H323" s="52"/>
      <c r="I323" s="52"/>
      <c r="J323" s="52"/>
      <c r="K323" s="52"/>
      <c r="L323" s="54" t="s">
        <v>133</v>
      </c>
    </row>
    <row r="324" spans="1:12">
      <c r="A324" s="48" t="s">
        <v>2756</v>
      </c>
      <c r="B324" s="48" t="s">
        <v>2757</v>
      </c>
      <c r="C324" s="48">
        <v>2300640</v>
      </c>
      <c r="D324" s="52" t="s">
        <v>863</v>
      </c>
      <c r="E324" s="52" t="s">
        <v>1667</v>
      </c>
      <c r="F324" s="52"/>
      <c r="G324" s="52"/>
      <c r="H324" s="52"/>
      <c r="I324" s="52"/>
      <c r="J324" s="52"/>
      <c r="K324" s="52"/>
      <c r="L324" s="54" t="s">
        <v>133</v>
      </c>
    </row>
    <row r="325" spans="1:12">
      <c r="A325" s="48" t="s">
        <v>2756</v>
      </c>
      <c r="B325" s="48" t="s">
        <v>2757</v>
      </c>
      <c r="C325" s="48">
        <v>2300640</v>
      </c>
      <c r="D325" s="52" t="s">
        <v>864</v>
      </c>
      <c r="E325" s="52" t="s">
        <v>1662</v>
      </c>
      <c r="F325" s="52"/>
      <c r="G325" s="52"/>
      <c r="H325" s="52"/>
      <c r="I325" s="52"/>
      <c r="J325" s="52"/>
      <c r="K325" s="52"/>
      <c r="L325" s="54" t="s">
        <v>133</v>
      </c>
    </row>
    <row r="326" spans="1:12">
      <c r="A326" s="48" t="s">
        <v>2756</v>
      </c>
      <c r="B326" s="48" t="s">
        <v>2757</v>
      </c>
      <c r="C326" s="48">
        <v>2300640</v>
      </c>
      <c r="D326" s="52" t="s">
        <v>865</v>
      </c>
      <c r="E326" s="52" t="s">
        <v>1663</v>
      </c>
      <c r="F326" s="52"/>
      <c r="G326" s="52"/>
      <c r="H326" s="52"/>
      <c r="I326" s="52"/>
      <c r="J326" s="52"/>
      <c r="K326" s="52"/>
      <c r="L326" s="54" t="s">
        <v>133</v>
      </c>
    </row>
    <row r="327" spans="1:12">
      <c r="A327" s="48" t="s">
        <v>2756</v>
      </c>
      <c r="B327" s="48" t="s">
        <v>2757</v>
      </c>
      <c r="C327" s="48">
        <v>2300640</v>
      </c>
      <c r="D327" s="52" t="s">
        <v>866</v>
      </c>
      <c r="E327" s="52" t="s">
        <v>1664</v>
      </c>
      <c r="F327" s="52"/>
      <c r="G327" s="52"/>
      <c r="H327" s="52"/>
      <c r="I327" s="52"/>
      <c r="J327" s="52"/>
      <c r="K327" s="52"/>
      <c r="L327" s="54" t="s">
        <v>133</v>
      </c>
    </row>
    <row r="328" spans="1:12">
      <c r="A328" s="48" t="s">
        <v>2756</v>
      </c>
      <c r="B328" s="48" t="s">
        <v>2757</v>
      </c>
      <c r="C328" s="48">
        <v>2300640</v>
      </c>
      <c r="D328" s="52" t="s">
        <v>867</v>
      </c>
      <c r="E328" s="52" t="s">
        <v>1666</v>
      </c>
      <c r="F328" s="52"/>
      <c r="G328" s="52"/>
      <c r="H328" s="52"/>
      <c r="I328" s="52"/>
      <c r="J328" s="52"/>
      <c r="K328" s="52"/>
      <c r="L328" s="54" t="s">
        <v>133</v>
      </c>
    </row>
    <row r="329" spans="1:12">
      <c r="A329" s="48" t="s">
        <v>2756</v>
      </c>
      <c r="B329" s="48" t="s">
        <v>2757</v>
      </c>
      <c r="C329" s="48">
        <v>2300640</v>
      </c>
      <c r="D329" s="52" t="s">
        <v>868</v>
      </c>
      <c r="E329" s="52" t="s">
        <v>1665</v>
      </c>
      <c r="F329" s="52"/>
      <c r="G329" s="52"/>
      <c r="H329" s="52"/>
      <c r="I329" s="52"/>
      <c r="J329" s="52"/>
      <c r="K329" s="52"/>
      <c r="L329" s="54" t="s">
        <v>133</v>
      </c>
    </row>
    <row r="330" spans="1:12">
      <c r="A330" s="48" t="s">
        <v>2756</v>
      </c>
      <c r="B330" s="48" t="s">
        <v>2757</v>
      </c>
      <c r="C330" s="48">
        <v>2300640</v>
      </c>
      <c r="D330" s="52" t="s">
        <v>869</v>
      </c>
      <c r="E330" s="52" t="s">
        <v>870</v>
      </c>
      <c r="F330" s="52"/>
      <c r="G330" s="52"/>
      <c r="H330" s="52"/>
      <c r="I330" s="52"/>
      <c r="J330" s="52"/>
      <c r="K330" s="52"/>
      <c r="L330" s="54" t="s">
        <v>133</v>
      </c>
    </row>
    <row r="331" spans="1:12">
      <c r="A331" s="48" t="s">
        <v>2756</v>
      </c>
      <c r="B331" s="48" t="s">
        <v>2757</v>
      </c>
      <c r="C331" s="48">
        <v>2300640</v>
      </c>
      <c r="D331" s="52" t="s">
        <v>871</v>
      </c>
      <c r="E331" s="52" t="s">
        <v>872</v>
      </c>
      <c r="F331" s="52"/>
      <c r="G331" s="52"/>
      <c r="H331" s="52"/>
      <c r="I331" s="52"/>
      <c r="J331" s="52"/>
      <c r="K331" s="52"/>
      <c r="L331" s="54" t="s">
        <v>133</v>
      </c>
    </row>
    <row r="332" spans="1:12">
      <c r="A332" s="48" t="s">
        <v>2756</v>
      </c>
      <c r="B332" s="48" t="s">
        <v>2757</v>
      </c>
      <c r="C332" s="48">
        <v>2300640</v>
      </c>
      <c r="D332" s="52" t="s">
        <v>873</v>
      </c>
      <c r="E332" s="52" t="s">
        <v>1788</v>
      </c>
      <c r="F332" s="52"/>
      <c r="G332" s="52"/>
      <c r="H332" s="52"/>
      <c r="I332" s="52"/>
      <c r="J332" s="52"/>
      <c r="K332" s="52"/>
      <c r="L332" s="54" t="s">
        <v>133</v>
      </c>
    </row>
    <row r="333" spans="1:12">
      <c r="A333" s="48" t="s">
        <v>2756</v>
      </c>
      <c r="B333" s="48" t="s">
        <v>2757</v>
      </c>
      <c r="C333" s="48">
        <v>2300640</v>
      </c>
      <c r="D333" s="52" t="s">
        <v>874</v>
      </c>
      <c r="E333" s="52" t="s">
        <v>1774</v>
      </c>
      <c r="F333" s="52"/>
      <c r="G333" s="52"/>
      <c r="H333" s="52"/>
      <c r="I333" s="52"/>
      <c r="J333" s="52"/>
      <c r="K333" s="52"/>
      <c r="L333" s="54" t="s">
        <v>133</v>
      </c>
    </row>
    <row r="334" spans="1:12">
      <c r="A334" s="48" t="s">
        <v>2756</v>
      </c>
      <c r="B334" s="48" t="s">
        <v>2757</v>
      </c>
      <c r="C334" s="48">
        <v>2300640</v>
      </c>
      <c r="D334" s="52" t="s">
        <v>879</v>
      </c>
      <c r="E334" s="52" t="s">
        <v>1779</v>
      </c>
      <c r="F334" s="52"/>
      <c r="G334" s="52"/>
      <c r="H334" s="52"/>
      <c r="I334" s="52"/>
      <c r="J334" s="52"/>
      <c r="K334" s="52"/>
      <c r="L334" s="54" t="s">
        <v>133</v>
      </c>
    </row>
    <row r="335" spans="1:12">
      <c r="A335" s="48" t="s">
        <v>2756</v>
      </c>
      <c r="B335" s="48" t="s">
        <v>2757</v>
      </c>
      <c r="C335" s="48">
        <v>2300640</v>
      </c>
      <c r="D335" s="52" t="s">
        <v>913</v>
      </c>
      <c r="E335" s="52" t="s">
        <v>1658</v>
      </c>
      <c r="F335" s="52"/>
      <c r="G335" s="52"/>
      <c r="H335" s="52"/>
      <c r="I335" s="52"/>
      <c r="J335" s="52"/>
      <c r="K335" s="52"/>
      <c r="L335" s="54" t="s">
        <v>133</v>
      </c>
    </row>
    <row r="336" spans="1:12">
      <c r="A336" s="48" t="s">
        <v>2756</v>
      </c>
      <c r="B336" s="48" t="s">
        <v>2757</v>
      </c>
      <c r="C336" s="48">
        <v>2300640</v>
      </c>
      <c r="D336" s="52" t="s">
        <v>914</v>
      </c>
      <c r="E336" s="52" t="s">
        <v>1657</v>
      </c>
      <c r="F336" s="52"/>
      <c r="G336" s="52"/>
      <c r="H336" s="52"/>
      <c r="I336" s="52"/>
      <c r="J336" s="52"/>
      <c r="K336" s="52"/>
      <c r="L336" s="54" t="s">
        <v>133</v>
      </c>
    </row>
    <row r="337" spans="1:12">
      <c r="A337" s="48" t="s">
        <v>2756</v>
      </c>
      <c r="B337" s="48" t="s">
        <v>2757</v>
      </c>
      <c r="C337" s="48">
        <v>2300640</v>
      </c>
      <c r="D337" s="52" t="s">
        <v>915</v>
      </c>
      <c r="E337" s="52" t="s">
        <v>916</v>
      </c>
      <c r="F337" s="52"/>
      <c r="G337" s="52"/>
      <c r="H337" s="52"/>
      <c r="I337" s="52"/>
      <c r="J337" s="52"/>
      <c r="K337" s="52"/>
      <c r="L337" s="54" t="s">
        <v>133</v>
      </c>
    </row>
    <row r="338" spans="1:12">
      <c r="A338" s="48" t="s">
        <v>2756</v>
      </c>
      <c r="B338" s="48" t="s">
        <v>2757</v>
      </c>
      <c r="C338" s="48">
        <v>2300640</v>
      </c>
      <c r="D338" s="52" t="s">
        <v>918</v>
      </c>
      <c r="E338" s="52" t="s">
        <v>1660</v>
      </c>
      <c r="F338" s="52"/>
      <c r="G338" s="52"/>
      <c r="H338" s="52"/>
      <c r="I338" s="52"/>
      <c r="J338" s="52"/>
      <c r="K338" s="52"/>
      <c r="L338" s="54" t="s">
        <v>133</v>
      </c>
    </row>
    <row r="339" spans="1:12">
      <c r="A339" s="48" t="s">
        <v>2756</v>
      </c>
      <c r="B339" s="48" t="s">
        <v>2757</v>
      </c>
      <c r="C339" s="48">
        <v>2300640</v>
      </c>
      <c r="D339" s="52" t="s">
        <v>919</v>
      </c>
      <c r="E339" s="52" t="s">
        <v>920</v>
      </c>
      <c r="F339" s="52"/>
      <c r="G339" s="52"/>
      <c r="H339" s="52"/>
      <c r="I339" s="52"/>
      <c r="J339" s="52"/>
      <c r="K339" s="52"/>
      <c r="L339" s="54" t="s">
        <v>133</v>
      </c>
    </row>
    <row r="340" spans="1:12">
      <c r="A340" s="48" t="s">
        <v>2756</v>
      </c>
      <c r="B340" s="48" t="s">
        <v>2757</v>
      </c>
      <c r="C340" s="48">
        <v>2300640</v>
      </c>
      <c r="D340" s="52" t="s">
        <v>921</v>
      </c>
      <c r="E340" s="52" t="s">
        <v>1789</v>
      </c>
      <c r="F340" s="52"/>
      <c r="G340" s="52"/>
      <c r="H340" s="52"/>
      <c r="I340" s="52"/>
      <c r="J340" s="52"/>
      <c r="K340" s="52"/>
      <c r="L340" s="54" t="s">
        <v>133</v>
      </c>
    </row>
    <row r="341" spans="1:12">
      <c r="A341" s="48" t="s">
        <v>2756</v>
      </c>
      <c r="B341" s="48" t="s">
        <v>2757</v>
      </c>
      <c r="C341" s="48">
        <v>2300640</v>
      </c>
      <c r="D341" s="52" t="s">
        <v>922</v>
      </c>
      <c r="E341" s="52" t="s">
        <v>1659</v>
      </c>
      <c r="F341" s="52"/>
      <c r="G341" s="52"/>
      <c r="H341" s="52"/>
      <c r="I341" s="52"/>
      <c r="J341" s="52"/>
      <c r="K341" s="52"/>
      <c r="L341" s="54" t="s">
        <v>133</v>
      </c>
    </row>
    <row r="342" spans="1:12">
      <c r="A342" s="48" t="s">
        <v>2756</v>
      </c>
      <c r="B342" s="48" t="s">
        <v>2757</v>
      </c>
      <c r="C342" s="48">
        <v>2300640</v>
      </c>
      <c r="D342" s="52" t="s">
        <v>923</v>
      </c>
      <c r="E342" s="52" t="s">
        <v>924</v>
      </c>
      <c r="F342" s="52"/>
      <c r="G342" s="52"/>
      <c r="H342" s="52"/>
      <c r="I342" s="52"/>
      <c r="J342" s="52"/>
      <c r="K342" s="52"/>
      <c r="L342" s="54" t="s">
        <v>133</v>
      </c>
    </row>
    <row r="343" spans="1:12">
      <c r="A343" s="48" t="s">
        <v>2756</v>
      </c>
      <c r="B343" s="48" t="s">
        <v>2757</v>
      </c>
      <c r="C343" s="48">
        <v>2300640</v>
      </c>
      <c r="D343" s="52" t="s">
        <v>925</v>
      </c>
      <c r="E343" s="52" t="s">
        <v>926</v>
      </c>
      <c r="F343" s="52"/>
      <c r="G343" s="52"/>
      <c r="H343" s="52"/>
      <c r="I343" s="52"/>
      <c r="J343" s="52"/>
      <c r="K343" s="52"/>
      <c r="L343" s="54" t="s">
        <v>133</v>
      </c>
    </row>
    <row r="344" spans="1:12">
      <c r="A344" s="48" t="s">
        <v>2756</v>
      </c>
      <c r="B344" s="48" t="s">
        <v>2757</v>
      </c>
      <c r="C344" s="48">
        <v>2300640</v>
      </c>
      <c r="D344" s="52" t="s">
        <v>927</v>
      </c>
      <c r="E344" s="52" t="s">
        <v>928</v>
      </c>
      <c r="F344" s="52"/>
      <c r="G344" s="52"/>
      <c r="H344" s="52"/>
      <c r="I344" s="52"/>
      <c r="J344" s="52"/>
      <c r="K344" s="52"/>
      <c r="L344" s="54" t="s">
        <v>133</v>
      </c>
    </row>
    <row r="345" spans="1:12">
      <c r="A345" s="48" t="s">
        <v>2756</v>
      </c>
      <c r="B345" s="48" t="s">
        <v>2757</v>
      </c>
      <c r="C345" s="48">
        <v>2300640</v>
      </c>
      <c r="D345" s="52" t="s">
        <v>929</v>
      </c>
      <c r="E345" s="52" t="s">
        <v>930</v>
      </c>
      <c r="F345" s="52"/>
      <c r="G345" s="52"/>
      <c r="H345" s="52"/>
      <c r="I345" s="52"/>
      <c r="J345" s="52"/>
      <c r="K345" s="52"/>
      <c r="L345" s="54" t="s">
        <v>133</v>
      </c>
    </row>
    <row r="346" spans="1:12">
      <c r="A346" s="48" t="s">
        <v>2756</v>
      </c>
      <c r="B346" s="48" t="s">
        <v>2757</v>
      </c>
      <c r="C346" s="48">
        <v>2300640</v>
      </c>
      <c r="D346" s="52" t="s">
        <v>931</v>
      </c>
      <c r="E346" s="52" t="s">
        <v>932</v>
      </c>
      <c r="F346" s="52"/>
      <c r="G346" s="52"/>
      <c r="H346" s="52"/>
      <c r="I346" s="52"/>
      <c r="J346" s="52"/>
      <c r="K346" s="52"/>
      <c r="L346" s="54" t="s">
        <v>133</v>
      </c>
    </row>
    <row r="347" spans="1:12">
      <c r="A347" s="48" t="s">
        <v>2756</v>
      </c>
      <c r="B347" s="48" t="s">
        <v>2757</v>
      </c>
      <c r="C347" s="48">
        <v>2300640</v>
      </c>
      <c r="D347" s="52" t="s">
        <v>933</v>
      </c>
      <c r="E347" s="52" t="s">
        <v>1738</v>
      </c>
      <c r="F347" s="52"/>
      <c r="G347" s="52"/>
      <c r="H347" s="52"/>
      <c r="I347" s="52"/>
      <c r="J347" s="52"/>
      <c r="K347" s="52"/>
      <c r="L347" s="54" t="s">
        <v>133</v>
      </c>
    </row>
    <row r="348" spans="1:12">
      <c r="A348" s="48" t="s">
        <v>2756</v>
      </c>
      <c r="B348" s="48" t="s">
        <v>2757</v>
      </c>
      <c r="C348" s="48">
        <v>2300640</v>
      </c>
      <c r="D348" s="52" t="s">
        <v>935</v>
      </c>
      <c r="E348" s="52" t="s">
        <v>1756</v>
      </c>
      <c r="F348" s="52"/>
      <c r="G348" s="52"/>
      <c r="H348" s="52"/>
      <c r="I348" s="52"/>
      <c r="J348" s="52"/>
      <c r="K348" s="52"/>
      <c r="L348" s="54" t="s">
        <v>133</v>
      </c>
    </row>
    <row r="349" spans="1:12">
      <c r="A349" s="48" t="s">
        <v>2756</v>
      </c>
      <c r="B349" s="48" t="s">
        <v>2757</v>
      </c>
      <c r="C349" s="48">
        <v>2300640</v>
      </c>
      <c r="D349" s="52" t="s">
        <v>936</v>
      </c>
      <c r="E349" s="52" t="s">
        <v>1754</v>
      </c>
      <c r="F349" s="52"/>
      <c r="G349" s="52"/>
      <c r="H349" s="52"/>
      <c r="I349" s="52"/>
      <c r="J349" s="52"/>
      <c r="K349" s="52"/>
      <c r="L349" s="54" t="s">
        <v>133</v>
      </c>
    </row>
    <row r="350" spans="1:12">
      <c r="A350" s="48" t="s">
        <v>2756</v>
      </c>
      <c r="B350" s="48" t="s">
        <v>2757</v>
      </c>
      <c r="C350" s="48">
        <v>2300640</v>
      </c>
      <c r="D350" s="52" t="s">
        <v>938</v>
      </c>
      <c r="E350" s="52" t="s">
        <v>1783</v>
      </c>
      <c r="F350" s="52"/>
      <c r="G350" s="52"/>
      <c r="H350" s="52"/>
      <c r="I350" s="52"/>
      <c r="J350" s="52"/>
      <c r="K350" s="52"/>
      <c r="L350" s="54" t="s">
        <v>133</v>
      </c>
    </row>
    <row r="351" spans="1:12">
      <c r="A351" s="48" t="s">
        <v>2756</v>
      </c>
      <c r="B351" s="48" t="s">
        <v>2757</v>
      </c>
      <c r="C351" s="48">
        <v>2300640</v>
      </c>
      <c r="D351" s="52" t="s">
        <v>939</v>
      </c>
      <c r="E351" s="52" t="s">
        <v>1671</v>
      </c>
      <c r="F351" s="52"/>
      <c r="G351" s="52"/>
      <c r="H351" s="52"/>
      <c r="I351" s="52"/>
      <c r="J351" s="52"/>
      <c r="K351" s="52"/>
      <c r="L351" s="54" t="s">
        <v>133</v>
      </c>
    </row>
    <row r="352" spans="1:12">
      <c r="A352" s="48" t="s">
        <v>2756</v>
      </c>
      <c r="B352" s="48" t="s">
        <v>2757</v>
      </c>
      <c r="C352" s="48">
        <v>2300640</v>
      </c>
      <c r="D352" s="52" t="s">
        <v>940</v>
      </c>
      <c r="E352" s="52" t="s">
        <v>1770</v>
      </c>
      <c r="F352" s="52"/>
      <c r="G352" s="52"/>
      <c r="H352" s="52"/>
      <c r="I352" s="52"/>
      <c r="J352" s="52"/>
      <c r="K352" s="52"/>
      <c r="L352" s="54" t="s">
        <v>133</v>
      </c>
    </row>
    <row r="353" spans="1:12">
      <c r="A353" s="48" t="s">
        <v>2756</v>
      </c>
      <c r="B353" s="48" t="s">
        <v>2757</v>
      </c>
      <c r="C353" s="48">
        <v>2300640</v>
      </c>
      <c r="D353" s="52" t="s">
        <v>941</v>
      </c>
      <c r="E353" s="52" t="s">
        <v>1768</v>
      </c>
      <c r="F353" s="52"/>
      <c r="G353" s="52"/>
      <c r="H353" s="52"/>
      <c r="I353" s="52"/>
      <c r="J353" s="52"/>
      <c r="K353" s="52"/>
      <c r="L353" s="54" t="s">
        <v>133</v>
      </c>
    </row>
    <row r="354" spans="1:12">
      <c r="A354" s="48" t="s">
        <v>2756</v>
      </c>
      <c r="B354" s="48" t="s">
        <v>2757</v>
      </c>
      <c r="C354" s="48">
        <v>2300640</v>
      </c>
      <c r="D354" s="52" t="s">
        <v>942</v>
      </c>
      <c r="E354" s="52" t="s">
        <v>1673</v>
      </c>
      <c r="F354" s="52"/>
      <c r="G354" s="52"/>
      <c r="H354" s="52"/>
      <c r="I354" s="52"/>
      <c r="J354" s="52"/>
      <c r="K354" s="52"/>
      <c r="L354" s="54" t="s">
        <v>133</v>
      </c>
    </row>
    <row r="355" spans="1:12">
      <c r="A355" s="48" t="s">
        <v>2756</v>
      </c>
      <c r="B355" s="48" t="s">
        <v>2757</v>
      </c>
      <c r="C355" s="48">
        <v>2300640</v>
      </c>
      <c r="D355" s="52" t="s">
        <v>943</v>
      </c>
      <c r="E355" s="52" t="s">
        <v>944</v>
      </c>
      <c r="F355" s="52"/>
      <c r="G355" s="52"/>
      <c r="H355" s="52"/>
      <c r="I355" s="52"/>
      <c r="J355" s="52"/>
      <c r="K355" s="52"/>
      <c r="L355" s="54" t="s">
        <v>133</v>
      </c>
    </row>
    <row r="356" spans="1:12">
      <c r="A356" s="48" t="s">
        <v>2756</v>
      </c>
      <c r="B356" s="48" t="s">
        <v>2757</v>
      </c>
      <c r="C356" s="48">
        <v>2300640</v>
      </c>
      <c r="D356" s="52" t="s">
        <v>945</v>
      </c>
      <c r="E356" s="52" t="s">
        <v>1769</v>
      </c>
      <c r="F356" s="52"/>
      <c r="G356" s="52"/>
      <c r="H356" s="52"/>
      <c r="I356" s="52"/>
      <c r="J356" s="52"/>
      <c r="K356" s="52"/>
      <c r="L356" s="54" t="s">
        <v>133</v>
      </c>
    </row>
    <row r="357" spans="1:12">
      <c r="A357" s="48" t="s">
        <v>2756</v>
      </c>
      <c r="B357" s="48" t="s">
        <v>2757</v>
      </c>
      <c r="C357" s="48">
        <v>2300640</v>
      </c>
      <c r="D357" s="52" t="s">
        <v>946</v>
      </c>
      <c r="E357" s="52" t="s">
        <v>1672</v>
      </c>
      <c r="F357" s="52"/>
      <c r="G357" s="52"/>
      <c r="H357" s="52"/>
      <c r="I357" s="52"/>
      <c r="J357" s="52"/>
      <c r="K357" s="52"/>
      <c r="L357" s="54" t="s">
        <v>133</v>
      </c>
    </row>
    <row r="358" spans="1:12">
      <c r="A358" s="48" t="s">
        <v>2756</v>
      </c>
      <c r="B358" s="48" t="s">
        <v>2757</v>
      </c>
      <c r="C358" s="48">
        <v>2300640</v>
      </c>
      <c r="D358" s="52" t="s">
        <v>947</v>
      </c>
      <c r="E358" s="52" t="s">
        <v>1676</v>
      </c>
      <c r="F358" s="52"/>
      <c r="G358" s="52"/>
      <c r="H358" s="52"/>
      <c r="I358" s="52"/>
      <c r="J358" s="52"/>
      <c r="K358" s="52"/>
      <c r="L358" s="54" t="s">
        <v>133</v>
      </c>
    </row>
    <row r="359" spans="1:12">
      <c r="A359" s="48" t="s">
        <v>2756</v>
      </c>
      <c r="B359" s="48" t="s">
        <v>2757</v>
      </c>
      <c r="C359" s="48">
        <v>2300640</v>
      </c>
      <c r="D359" s="52" t="s">
        <v>948</v>
      </c>
      <c r="E359" s="52" t="s">
        <v>1755</v>
      </c>
      <c r="F359" s="52"/>
      <c r="G359" s="52"/>
      <c r="H359" s="52"/>
      <c r="I359" s="52"/>
      <c r="J359" s="52"/>
      <c r="K359" s="52"/>
      <c r="L359" s="54" t="s">
        <v>133</v>
      </c>
    </row>
    <row r="360" spans="1:12">
      <c r="A360" s="48" t="s">
        <v>2756</v>
      </c>
      <c r="B360" s="48" t="s">
        <v>2757</v>
      </c>
      <c r="C360" s="48">
        <v>2300640</v>
      </c>
      <c r="D360" s="52" t="s">
        <v>949</v>
      </c>
      <c r="E360" s="52" t="s">
        <v>1778</v>
      </c>
      <c r="F360" s="52"/>
      <c r="G360" s="52"/>
      <c r="H360" s="52"/>
      <c r="I360" s="52"/>
      <c r="J360" s="52"/>
      <c r="K360" s="52"/>
      <c r="L360" s="54" t="s">
        <v>133</v>
      </c>
    </row>
    <row r="361" spans="1:12">
      <c r="A361" s="48" t="s">
        <v>2756</v>
      </c>
      <c r="B361" s="48" t="s">
        <v>2757</v>
      </c>
      <c r="C361" s="48">
        <v>2300640</v>
      </c>
      <c r="D361" s="52" t="s">
        <v>950</v>
      </c>
      <c r="E361" s="52" t="s">
        <v>1785</v>
      </c>
      <c r="F361" s="52"/>
      <c r="G361" s="52"/>
      <c r="H361" s="52"/>
      <c r="I361" s="52"/>
      <c r="J361" s="52"/>
      <c r="K361" s="52"/>
      <c r="L361" s="54" t="s">
        <v>133</v>
      </c>
    </row>
    <row r="362" spans="1:12">
      <c r="A362" s="48" t="s">
        <v>2756</v>
      </c>
      <c r="B362" s="48" t="s">
        <v>2757</v>
      </c>
      <c r="C362" s="48">
        <v>2300640</v>
      </c>
      <c r="D362" s="52" t="s">
        <v>951</v>
      </c>
      <c r="E362" s="52" t="s">
        <v>952</v>
      </c>
      <c r="F362" s="52"/>
      <c r="G362" s="52"/>
      <c r="H362" s="52"/>
      <c r="I362" s="52"/>
      <c r="J362" s="52"/>
      <c r="K362" s="52"/>
      <c r="L362" s="54" t="s">
        <v>133</v>
      </c>
    </row>
    <row r="363" spans="1:12">
      <c r="A363" s="48" t="s">
        <v>2756</v>
      </c>
      <c r="B363" s="48" t="s">
        <v>2757</v>
      </c>
      <c r="C363" s="48">
        <v>2300640</v>
      </c>
      <c r="D363" s="52" t="s">
        <v>953</v>
      </c>
      <c r="E363" s="52" t="s">
        <v>1675</v>
      </c>
      <c r="F363" s="52"/>
      <c r="G363" s="52"/>
      <c r="H363" s="52"/>
      <c r="I363" s="52"/>
      <c r="J363" s="52"/>
      <c r="K363" s="52"/>
      <c r="L363" s="54" t="s">
        <v>133</v>
      </c>
    </row>
    <row r="364" spans="1:12">
      <c r="A364" s="48" t="s">
        <v>2756</v>
      </c>
      <c r="B364" s="48" t="s">
        <v>2757</v>
      </c>
      <c r="C364" s="48">
        <v>2300640</v>
      </c>
      <c r="D364" s="52" t="s">
        <v>954</v>
      </c>
      <c r="E364" s="52" t="s">
        <v>1786</v>
      </c>
      <c r="F364" s="52"/>
      <c r="G364" s="52"/>
      <c r="H364" s="52"/>
      <c r="I364" s="52"/>
      <c r="J364" s="52"/>
      <c r="K364" s="52"/>
      <c r="L364" s="54" t="s">
        <v>133</v>
      </c>
    </row>
    <row r="365" spans="1:12">
      <c r="A365" s="48" t="s">
        <v>2756</v>
      </c>
      <c r="B365" s="48" t="s">
        <v>2757</v>
      </c>
      <c r="C365" s="48">
        <v>2300640</v>
      </c>
      <c r="D365" s="52" t="s">
        <v>955</v>
      </c>
      <c r="E365" s="52" t="s">
        <v>1674</v>
      </c>
      <c r="F365" s="52"/>
      <c r="G365" s="52"/>
      <c r="H365" s="52"/>
      <c r="I365" s="52"/>
      <c r="J365" s="52"/>
      <c r="K365" s="52"/>
      <c r="L365" s="54" t="s">
        <v>133</v>
      </c>
    </row>
    <row r="366" spans="1:12">
      <c r="A366" s="48" t="s">
        <v>2756</v>
      </c>
      <c r="B366" s="48" t="s">
        <v>2757</v>
      </c>
      <c r="C366" s="48">
        <v>2300640</v>
      </c>
      <c r="D366" s="52" t="s">
        <v>956</v>
      </c>
      <c r="E366" s="52" t="s">
        <v>1677</v>
      </c>
      <c r="F366" s="52"/>
      <c r="G366" s="52"/>
      <c r="H366" s="52"/>
      <c r="I366" s="52"/>
      <c r="J366" s="52"/>
      <c r="K366" s="52"/>
      <c r="L366" s="54" t="s">
        <v>133</v>
      </c>
    </row>
    <row r="367" spans="1:12">
      <c r="A367" s="48" t="s">
        <v>2756</v>
      </c>
      <c r="B367" s="48" t="s">
        <v>2757</v>
      </c>
      <c r="C367" s="48">
        <v>2300640</v>
      </c>
      <c r="D367" s="52" t="s">
        <v>957</v>
      </c>
      <c r="E367" s="52" t="s">
        <v>1740</v>
      </c>
      <c r="F367" s="52"/>
      <c r="G367" s="52"/>
      <c r="H367" s="52"/>
      <c r="I367" s="52"/>
      <c r="J367" s="52"/>
      <c r="K367" s="52"/>
      <c r="L367" s="54" t="s">
        <v>133</v>
      </c>
    </row>
    <row r="368" spans="1:12">
      <c r="A368" s="48" t="s">
        <v>2756</v>
      </c>
      <c r="B368" s="48" t="s">
        <v>2757</v>
      </c>
      <c r="C368" s="48">
        <v>2300640</v>
      </c>
      <c r="D368" s="52" t="s">
        <v>1257</v>
      </c>
      <c r="E368" s="52" t="s">
        <v>1741</v>
      </c>
      <c r="F368" s="52"/>
      <c r="G368" s="52"/>
      <c r="H368" s="52"/>
      <c r="I368" s="52"/>
      <c r="J368" s="52"/>
      <c r="K368" s="52"/>
      <c r="L368" s="54" t="s">
        <v>133</v>
      </c>
    </row>
    <row r="369" spans="1:12">
      <c r="A369" s="48" t="s">
        <v>2756</v>
      </c>
      <c r="B369" s="48" t="s">
        <v>2757</v>
      </c>
      <c r="C369" s="48">
        <v>2300640</v>
      </c>
      <c r="D369" s="52" t="s">
        <v>1258</v>
      </c>
      <c r="E369" s="52" t="s">
        <v>1780</v>
      </c>
      <c r="F369" s="52"/>
      <c r="G369" s="52"/>
      <c r="H369" s="52"/>
      <c r="I369" s="52"/>
      <c r="J369" s="52"/>
      <c r="K369" s="52"/>
      <c r="L369" s="54" t="s">
        <v>133</v>
      </c>
    </row>
    <row r="370" spans="1:12">
      <c r="A370" s="48" t="s">
        <v>2756</v>
      </c>
      <c r="B370" s="48" t="s">
        <v>2757</v>
      </c>
      <c r="C370" s="48">
        <v>2300640</v>
      </c>
      <c r="D370" s="52" t="s">
        <v>1259</v>
      </c>
      <c r="E370" s="52" t="s">
        <v>1764</v>
      </c>
      <c r="F370" s="52"/>
      <c r="G370" s="52"/>
      <c r="H370" s="52"/>
      <c r="I370" s="52"/>
      <c r="J370" s="52"/>
      <c r="K370" s="52"/>
      <c r="L370" s="54" t="s">
        <v>133</v>
      </c>
    </row>
    <row r="371" spans="1:12">
      <c r="A371" s="48" t="s">
        <v>2756</v>
      </c>
      <c r="B371" s="48" t="s">
        <v>2757</v>
      </c>
      <c r="C371" s="48">
        <v>2300640</v>
      </c>
      <c r="D371" s="52" t="s">
        <v>1261</v>
      </c>
      <c r="E371" s="52" t="s">
        <v>1776</v>
      </c>
      <c r="F371" s="52"/>
      <c r="G371" s="52"/>
      <c r="H371" s="52"/>
      <c r="I371" s="52"/>
      <c r="J371" s="52"/>
      <c r="K371" s="52"/>
      <c r="L371" s="54" t="s">
        <v>133</v>
      </c>
    </row>
    <row r="372" spans="1:12">
      <c r="A372" s="48" t="s">
        <v>2756</v>
      </c>
      <c r="B372" s="48" t="s">
        <v>2757</v>
      </c>
      <c r="C372" s="48">
        <v>2300640</v>
      </c>
      <c r="D372" s="52" t="s">
        <v>1262</v>
      </c>
      <c r="E372" s="52" t="s">
        <v>1263</v>
      </c>
      <c r="F372" s="52"/>
      <c r="G372" s="52"/>
      <c r="H372" s="52"/>
      <c r="I372" s="52"/>
      <c r="J372" s="52"/>
      <c r="K372" s="52"/>
      <c r="L372" s="54" t="s">
        <v>133</v>
      </c>
    </row>
    <row r="373" spans="1:12">
      <c r="A373" s="48" t="s">
        <v>2756</v>
      </c>
      <c r="B373" s="48" t="s">
        <v>2757</v>
      </c>
      <c r="C373" s="48">
        <v>2300640</v>
      </c>
      <c r="D373" s="52" t="s">
        <v>1264</v>
      </c>
      <c r="E373" s="52" t="s">
        <v>1782</v>
      </c>
      <c r="F373" s="52"/>
      <c r="G373" s="52"/>
      <c r="H373" s="52"/>
      <c r="I373" s="52"/>
      <c r="J373" s="52"/>
      <c r="K373" s="52"/>
      <c r="L373" s="54" t="s">
        <v>133</v>
      </c>
    </row>
    <row r="374" spans="1:12">
      <c r="A374" s="48" t="s">
        <v>2756</v>
      </c>
      <c r="B374" s="48" t="s">
        <v>2757</v>
      </c>
      <c r="C374" s="48">
        <v>2300640</v>
      </c>
      <c r="D374" s="52" t="s">
        <v>1265</v>
      </c>
      <c r="E374" s="52" t="s">
        <v>1771</v>
      </c>
      <c r="F374" s="52"/>
      <c r="G374" s="52"/>
      <c r="H374" s="52"/>
      <c r="I374" s="52"/>
      <c r="J374" s="52"/>
      <c r="K374" s="52"/>
      <c r="L374" s="54" t="s">
        <v>133</v>
      </c>
    </row>
    <row r="375" spans="1:12">
      <c r="A375" s="48" t="s">
        <v>2756</v>
      </c>
      <c r="B375" s="48" t="s">
        <v>2757</v>
      </c>
      <c r="C375" s="48">
        <v>2300640</v>
      </c>
      <c r="D375" s="52" t="s">
        <v>1266</v>
      </c>
      <c r="E375" s="52" t="s">
        <v>1746</v>
      </c>
      <c r="F375" s="52"/>
      <c r="G375" s="52"/>
      <c r="H375" s="52"/>
      <c r="I375" s="52"/>
      <c r="J375" s="52"/>
      <c r="K375" s="52"/>
      <c r="L375" s="54" t="s">
        <v>133</v>
      </c>
    </row>
    <row r="376" spans="1:12">
      <c r="A376" s="48" t="s">
        <v>2756</v>
      </c>
      <c r="B376" s="48" t="s">
        <v>2757</v>
      </c>
      <c r="C376" s="48">
        <v>2300640</v>
      </c>
      <c r="D376" s="52" t="s">
        <v>1287</v>
      </c>
      <c r="E376" s="52" t="s">
        <v>1787</v>
      </c>
      <c r="F376" s="52"/>
      <c r="G376" s="52"/>
      <c r="H376" s="52"/>
      <c r="I376" s="52"/>
      <c r="J376" s="52"/>
      <c r="K376" s="52"/>
      <c r="L376" s="54" t="s">
        <v>133</v>
      </c>
    </row>
    <row r="377" spans="1:12">
      <c r="A377" s="48" t="s">
        <v>2756</v>
      </c>
      <c r="B377" s="48" t="s">
        <v>2757</v>
      </c>
      <c r="C377" s="48">
        <v>2300640</v>
      </c>
      <c r="D377" s="52" t="s">
        <v>222</v>
      </c>
      <c r="E377" s="52" t="s">
        <v>1762</v>
      </c>
      <c r="F377" s="52" t="s">
        <v>2726</v>
      </c>
      <c r="G377" s="52" t="s">
        <v>2100</v>
      </c>
      <c r="H377" s="52"/>
      <c r="I377" s="52"/>
      <c r="J377" s="52"/>
      <c r="K377" s="52"/>
      <c r="L377" s="54" t="s">
        <v>133</v>
      </c>
    </row>
    <row r="378" spans="1:12">
      <c r="A378" s="48" t="s">
        <v>2756</v>
      </c>
      <c r="B378" s="48" t="s">
        <v>2757</v>
      </c>
      <c r="C378" s="48">
        <v>2300640</v>
      </c>
      <c r="D378" s="52" t="s">
        <v>245</v>
      </c>
      <c r="E378" s="52" t="s">
        <v>1733</v>
      </c>
      <c r="F378" s="52"/>
      <c r="G378" s="52"/>
      <c r="H378" s="52"/>
      <c r="I378" s="52"/>
      <c r="J378" s="52"/>
      <c r="K378" s="52"/>
      <c r="L378" s="54" t="s">
        <v>133</v>
      </c>
    </row>
    <row r="379" spans="1:12">
      <c r="A379" s="48" t="s">
        <v>2756</v>
      </c>
      <c r="B379" s="48" t="s">
        <v>2757</v>
      </c>
      <c r="C379" s="48">
        <v>2300640</v>
      </c>
      <c r="D379" s="52" t="s">
        <v>246</v>
      </c>
      <c r="E379" s="52" t="s">
        <v>1761</v>
      </c>
      <c r="F379" s="52"/>
      <c r="G379" s="52"/>
      <c r="H379" s="52"/>
      <c r="I379" s="52"/>
      <c r="J379" s="52"/>
      <c r="K379" s="52"/>
      <c r="L379" s="54" t="s">
        <v>133</v>
      </c>
    </row>
    <row r="380" spans="1:12">
      <c r="A380" s="48" t="s">
        <v>2756</v>
      </c>
      <c r="B380" s="48" t="s">
        <v>2757</v>
      </c>
      <c r="C380" s="48">
        <v>2300640</v>
      </c>
      <c r="D380" s="52" t="s">
        <v>262</v>
      </c>
      <c r="E380" s="52" t="s">
        <v>1749</v>
      </c>
      <c r="F380" s="52"/>
      <c r="G380" s="52"/>
      <c r="H380" s="52"/>
      <c r="I380" s="52"/>
      <c r="J380" s="52"/>
      <c r="K380" s="52"/>
      <c r="L380" s="54" t="s">
        <v>133</v>
      </c>
    </row>
    <row r="381" spans="1:12">
      <c r="A381" s="48" t="s">
        <v>2756</v>
      </c>
      <c r="B381" s="48" t="s">
        <v>2757</v>
      </c>
      <c r="C381" s="48">
        <v>2300640</v>
      </c>
      <c r="D381" s="52" t="s">
        <v>263</v>
      </c>
      <c r="E381" s="52" t="s">
        <v>1757</v>
      </c>
      <c r="F381" s="52"/>
      <c r="G381" s="52"/>
      <c r="H381" s="52"/>
      <c r="I381" s="52"/>
      <c r="J381" s="52"/>
      <c r="K381" s="52"/>
      <c r="L381" s="54" t="s">
        <v>133</v>
      </c>
    </row>
    <row r="382" spans="1:12">
      <c r="A382" s="48" t="s">
        <v>2756</v>
      </c>
      <c r="B382" s="48" t="s">
        <v>2757</v>
      </c>
      <c r="C382" s="48">
        <v>2300640</v>
      </c>
      <c r="D382" s="52" t="s">
        <v>264</v>
      </c>
      <c r="E382" s="52" t="s">
        <v>1791</v>
      </c>
      <c r="F382" s="52"/>
      <c r="G382" s="52"/>
      <c r="H382" s="52"/>
      <c r="I382" s="52"/>
      <c r="J382" s="52"/>
      <c r="K382" s="52"/>
      <c r="L382" s="54" t="s">
        <v>133</v>
      </c>
    </row>
    <row r="383" spans="1:12">
      <c r="A383" s="48" t="s">
        <v>2756</v>
      </c>
      <c r="B383" s="48" t="s">
        <v>2757</v>
      </c>
      <c r="C383" s="48">
        <v>2300640</v>
      </c>
      <c r="D383" s="52" t="s">
        <v>265</v>
      </c>
      <c r="E383" s="52" t="s">
        <v>1765</v>
      </c>
      <c r="F383" s="52"/>
      <c r="G383" s="52"/>
      <c r="H383" s="52"/>
      <c r="I383" s="52"/>
      <c r="J383" s="52"/>
      <c r="K383" s="52"/>
      <c r="L383" s="54" t="s">
        <v>133</v>
      </c>
    </row>
    <row r="384" spans="1:12">
      <c r="A384" s="48" t="s">
        <v>2756</v>
      </c>
      <c r="B384" s="48" t="s">
        <v>2757</v>
      </c>
      <c r="C384" s="48">
        <v>2300640</v>
      </c>
      <c r="D384" s="52" t="s">
        <v>266</v>
      </c>
      <c r="E384" s="52" t="s">
        <v>1753</v>
      </c>
      <c r="F384" s="52"/>
      <c r="G384" s="52"/>
      <c r="H384" s="52"/>
      <c r="I384" s="52"/>
      <c r="J384" s="52"/>
      <c r="K384" s="52"/>
      <c r="L384" s="54" t="s">
        <v>133</v>
      </c>
    </row>
    <row r="385" spans="1:12">
      <c r="A385" s="48" t="s">
        <v>2756</v>
      </c>
      <c r="B385" s="48" t="s">
        <v>2757</v>
      </c>
      <c r="C385" s="48">
        <v>2300640</v>
      </c>
      <c r="D385" s="52" t="s">
        <v>279</v>
      </c>
      <c r="E385" s="52" t="s">
        <v>1767</v>
      </c>
      <c r="F385" s="52"/>
      <c r="G385" s="52"/>
      <c r="H385" s="52"/>
      <c r="I385" s="52"/>
      <c r="J385" s="52"/>
      <c r="K385" s="52"/>
      <c r="L385" s="54" t="s">
        <v>133</v>
      </c>
    </row>
    <row r="386" spans="1:12">
      <c r="A386" s="48" t="s">
        <v>2756</v>
      </c>
      <c r="B386" s="48" t="s">
        <v>2757</v>
      </c>
      <c r="C386" s="48">
        <v>2300640</v>
      </c>
      <c r="D386" s="52" t="s">
        <v>572</v>
      </c>
      <c r="E386" s="52" t="s">
        <v>1654</v>
      </c>
      <c r="F386" s="52"/>
      <c r="G386" s="52"/>
      <c r="H386" s="52"/>
      <c r="I386" s="52"/>
      <c r="J386" s="52"/>
      <c r="K386" s="52"/>
      <c r="L386" s="54" t="s">
        <v>133</v>
      </c>
    </row>
    <row r="387" spans="1:12">
      <c r="A387" s="48" t="s">
        <v>2756</v>
      </c>
      <c r="B387" s="48" t="s">
        <v>1283</v>
      </c>
      <c r="C387" s="48">
        <v>2300645</v>
      </c>
      <c r="D387" s="52" t="s">
        <v>1284</v>
      </c>
      <c r="E387" s="52" t="s">
        <v>1669</v>
      </c>
      <c r="F387" s="52"/>
      <c r="G387" s="52"/>
      <c r="H387" s="52"/>
      <c r="I387" s="52"/>
      <c r="J387" s="52"/>
      <c r="K387" s="52"/>
      <c r="L387" s="54" t="s">
        <v>134</v>
      </c>
    </row>
    <row r="388" spans="1:12">
      <c r="A388" s="48" t="s">
        <v>2756</v>
      </c>
      <c r="B388" s="48" t="s">
        <v>1283</v>
      </c>
      <c r="C388" s="48">
        <v>2300645</v>
      </c>
      <c r="D388" s="52" t="s">
        <v>1285</v>
      </c>
      <c r="E388" s="52" t="s">
        <v>1286</v>
      </c>
      <c r="F388" s="52"/>
      <c r="G388" s="52"/>
      <c r="H388" s="52"/>
      <c r="I388" s="52"/>
      <c r="J388" s="52"/>
      <c r="K388" s="52"/>
      <c r="L388" s="54" t="s">
        <v>134</v>
      </c>
    </row>
    <row r="389" spans="1:12">
      <c r="A389" s="48" t="s">
        <v>2756</v>
      </c>
      <c r="B389" s="48" t="s">
        <v>1283</v>
      </c>
      <c r="C389" s="48">
        <v>2300645</v>
      </c>
      <c r="D389" s="52" t="s">
        <v>272</v>
      </c>
      <c r="E389" s="52" t="s">
        <v>1732</v>
      </c>
      <c r="F389" s="52" t="s">
        <v>2726</v>
      </c>
      <c r="G389" s="52" t="s">
        <v>1792</v>
      </c>
      <c r="H389" s="52"/>
      <c r="I389" s="52"/>
      <c r="J389" s="52"/>
      <c r="K389" s="52"/>
      <c r="L389" s="54" t="s">
        <v>134</v>
      </c>
    </row>
    <row r="390" spans="1:12">
      <c r="A390" s="48" t="s">
        <v>2756</v>
      </c>
      <c r="B390" s="48" t="s">
        <v>1283</v>
      </c>
      <c r="C390" s="48">
        <v>2300645</v>
      </c>
      <c r="D390" s="52" t="s">
        <v>273</v>
      </c>
      <c r="E390" s="52" t="s">
        <v>1668</v>
      </c>
      <c r="F390" s="52" t="s">
        <v>274</v>
      </c>
      <c r="G390" s="52" t="s">
        <v>275</v>
      </c>
      <c r="H390" s="52" t="s">
        <v>2726</v>
      </c>
      <c r="I390" s="52" t="s">
        <v>276</v>
      </c>
      <c r="J390" s="52"/>
      <c r="K390" s="52"/>
      <c r="L390" s="54" t="s">
        <v>134</v>
      </c>
    </row>
    <row r="391" spans="1:12">
      <c r="A391" s="48" t="s">
        <v>2756</v>
      </c>
      <c r="B391" s="48" t="s">
        <v>1283</v>
      </c>
      <c r="C391" s="48">
        <v>2300645</v>
      </c>
      <c r="D391" s="52" t="s">
        <v>277</v>
      </c>
      <c r="E391" s="52" t="s">
        <v>1670</v>
      </c>
      <c r="F391" s="52"/>
      <c r="G391" s="52"/>
      <c r="H391" s="52"/>
      <c r="I391" s="52"/>
      <c r="J391" s="52"/>
      <c r="K391" s="52"/>
      <c r="L391" s="54" t="s">
        <v>134</v>
      </c>
    </row>
    <row r="392" spans="1:12">
      <c r="A392" s="48" t="s">
        <v>2756</v>
      </c>
      <c r="B392" s="48" t="s">
        <v>1283</v>
      </c>
      <c r="C392" s="48">
        <v>2300645</v>
      </c>
      <c r="D392" s="52" t="s">
        <v>278</v>
      </c>
      <c r="E392" s="52" t="s">
        <v>1737</v>
      </c>
      <c r="F392" s="52"/>
      <c r="G392" s="52"/>
      <c r="H392" s="52"/>
      <c r="I392" s="52"/>
      <c r="J392" s="52"/>
      <c r="K392" s="52"/>
      <c r="L392" s="54" t="s">
        <v>134</v>
      </c>
    </row>
    <row r="393" spans="1:12">
      <c r="A393" s="48" t="s">
        <v>2756</v>
      </c>
      <c r="B393" s="48" t="s">
        <v>1283</v>
      </c>
      <c r="C393" s="48">
        <v>2300645</v>
      </c>
      <c r="D393" s="52" t="s">
        <v>300</v>
      </c>
      <c r="E393" s="52" t="s">
        <v>1743</v>
      </c>
      <c r="F393" s="52"/>
      <c r="G393" s="52"/>
      <c r="H393" s="52"/>
      <c r="I393" s="52"/>
      <c r="J393" s="52"/>
      <c r="K393" s="52"/>
      <c r="L393" s="54" t="s">
        <v>134</v>
      </c>
    </row>
    <row r="394" spans="1:12">
      <c r="A394" s="48" t="s">
        <v>2756</v>
      </c>
      <c r="B394" s="48" t="s">
        <v>1078</v>
      </c>
      <c r="C394" s="48">
        <v>2300650</v>
      </c>
      <c r="D394" s="52" t="s">
        <v>1079</v>
      </c>
      <c r="E394" s="52" t="s">
        <v>1713</v>
      </c>
      <c r="F394" s="52"/>
      <c r="G394" s="52"/>
      <c r="H394" s="52"/>
      <c r="I394" s="52"/>
      <c r="J394" s="52"/>
      <c r="K394" s="52"/>
      <c r="L394" s="54" t="s">
        <v>135</v>
      </c>
    </row>
    <row r="395" spans="1:12">
      <c r="A395" s="48" t="s">
        <v>2756</v>
      </c>
      <c r="B395" s="48" t="s">
        <v>1078</v>
      </c>
      <c r="C395" s="48">
        <v>2300650</v>
      </c>
      <c r="D395" s="52" t="s">
        <v>1080</v>
      </c>
      <c r="E395" s="52" t="s">
        <v>1714</v>
      </c>
      <c r="F395" s="52"/>
      <c r="G395" s="52"/>
      <c r="H395" s="52"/>
      <c r="I395" s="52"/>
      <c r="J395" s="52"/>
      <c r="K395" s="52"/>
      <c r="L395" s="54" t="s">
        <v>135</v>
      </c>
    </row>
    <row r="396" spans="1:12">
      <c r="A396" s="48" t="s">
        <v>2756</v>
      </c>
      <c r="B396" s="48" t="s">
        <v>1078</v>
      </c>
      <c r="C396" s="48">
        <v>2300650</v>
      </c>
      <c r="D396" s="52" t="s">
        <v>1081</v>
      </c>
      <c r="E396" s="52" t="s">
        <v>1715</v>
      </c>
      <c r="F396" s="52"/>
      <c r="G396" s="52"/>
      <c r="H396" s="52"/>
      <c r="I396" s="52"/>
      <c r="J396" s="52"/>
      <c r="K396" s="52"/>
      <c r="L396" s="54" t="s">
        <v>135</v>
      </c>
    </row>
    <row r="397" spans="1:12">
      <c r="A397" s="48" t="s">
        <v>2756</v>
      </c>
      <c r="B397" s="48" t="s">
        <v>1078</v>
      </c>
      <c r="C397" s="48">
        <v>2300650</v>
      </c>
      <c r="D397" s="52" t="s">
        <v>1082</v>
      </c>
      <c r="E397" s="52" t="s">
        <v>1725</v>
      </c>
      <c r="F397" s="52"/>
      <c r="G397" s="52"/>
      <c r="H397" s="52"/>
      <c r="I397" s="52"/>
      <c r="J397" s="52"/>
      <c r="K397" s="52"/>
      <c r="L397" s="54" t="s">
        <v>135</v>
      </c>
    </row>
    <row r="398" spans="1:12">
      <c r="A398" s="48" t="s">
        <v>2756</v>
      </c>
      <c r="B398" s="48" t="s">
        <v>1078</v>
      </c>
      <c r="C398" s="48">
        <v>2300650</v>
      </c>
      <c r="D398" s="52" t="s">
        <v>299</v>
      </c>
      <c r="E398" s="52" t="s">
        <v>1710</v>
      </c>
      <c r="F398" s="52"/>
      <c r="G398" s="52"/>
      <c r="H398" s="52"/>
      <c r="I398" s="52"/>
      <c r="J398" s="52"/>
      <c r="K398" s="52"/>
      <c r="L398" s="54" t="s">
        <v>135</v>
      </c>
    </row>
    <row r="399" spans="1:12">
      <c r="A399" s="48" t="s">
        <v>2756</v>
      </c>
      <c r="B399" s="48" t="s">
        <v>1078</v>
      </c>
      <c r="C399" s="48">
        <v>2300650</v>
      </c>
      <c r="D399" s="52" t="s">
        <v>315</v>
      </c>
      <c r="E399" s="52" t="s">
        <v>1699</v>
      </c>
      <c r="F399" s="52"/>
      <c r="G399" s="52"/>
      <c r="H399" s="52"/>
      <c r="I399" s="52"/>
      <c r="J399" s="52"/>
      <c r="K399" s="52"/>
      <c r="L399" s="54" t="s">
        <v>135</v>
      </c>
    </row>
    <row r="400" spans="1:12">
      <c r="A400" s="48" t="s">
        <v>2756</v>
      </c>
      <c r="B400" s="48" t="s">
        <v>1078</v>
      </c>
      <c r="C400" s="48">
        <v>2300650</v>
      </c>
      <c r="D400" s="52" t="s">
        <v>316</v>
      </c>
      <c r="E400" s="52" t="s">
        <v>1760</v>
      </c>
      <c r="F400" s="52" t="s">
        <v>2726</v>
      </c>
      <c r="G400" s="52" t="s">
        <v>317</v>
      </c>
      <c r="H400" s="52"/>
      <c r="I400" s="52"/>
      <c r="J400" s="52"/>
      <c r="K400" s="52"/>
      <c r="L400" s="54" t="s">
        <v>135</v>
      </c>
    </row>
    <row r="401" spans="1:12">
      <c r="A401" s="48" t="s">
        <v>2756</v>
      </c>
      <c r="B401" s="48" t="s">
        <v>1078</v>
      </c>
      <c r="C401" s="48">
        <v>2300650</v>
      </c>
      <c r="D401" s="52" t="s">
        <v>319</v>
      </c>
      <c r="E401" s="52" t="s">
        <v>1751</v>
      </c>
      <c r="F401" s="52"/>
      <c r="G401" s="52"/>
      <c r="H401" s="52"/>
      <c r="I401" s="52"/>
      <c r="J401" s="52"/>
      <c r="K401" s="52"/>
      <c r="L401" s="54" t="s">
        <v>135</v>
      </c>
    </row>
    <row r="402" spans="1:12">
      <c r="A402" s="48" t="s">
        <v>2756</v>
      </c>
      <c r="B402" s="48" t="s">
        <v>1078</v>
      </c>
      <c r="C402" s="48">
        <v>2300650</v>
      </c>
      <c r="D402" s="52" t="s">
        <v>320</v>
      </c>
      <c r="E402" s="52" t="s">
        <v>1697</v>
      </c>
      <c r="F402" s="52"/>
      <c r="G402" s="52"/>
      <c r="H402" s="52"/>
      <c r="I402" s="52"/>
      <c r="J402" s="52"/>
      <c r="K402" s="52"/>
      <c r="L402" s="54" t="s">
        <v>135</v>
      </c>
    </row>
    <row r="403" spans="1:12">
      <c r="A403" s="48" t="s">
        <v>2756</v>
      </c>
      <c r="B403" s="48" t="s">
        <v>1078</v>
      </c>
      <c r="C403" s="48">
        <v>2300650</v>
      </c>
      <c r="D403" s="52" t="s">
        <v>321</v>
      </c>
      <c r="E403" s="52" t="s">
        <v>1698</v>
      </c>
      <c r="F403" s="52"/>
      <c r="G403" s="52"/>
      <c r="H403" s="52"/>
      <c r="I403" s="52"/>
      <c r="J403" s="52"/>
      <c r="K403" s="52"/>
      <c r="L403" s="54" t="s">
        <v>135</v>
      </c>
    </row>
    <row r="404" spans="1:12">
      <c r="A404" s="48" t="s">
        <v>2756</v>
      </c>
      <c r="B404" s="48" t="s">
        <v>1078</v>
      </c>
      <c r="C404" s="48">
        <v>2300650</v>
      </c>
      <c r="D404" s="52" t="s">
        <v>322</v>
      </c>
      <c r="E404" s="52" t="s">
        <v>1701</v>
      </c>
      <c r="F404" s="52"/>
      <c r="G404" s="52"/>
      <c r="H404" s="52"/>
      <c r="I404" s="52"/>
      <c r="J404" s="52"/>
      <c r="K404" s="52"/>
      <c r="L404" s="54" t="s">
        <v>135</v>
      </c>
    </row>
    <row r="405" spans="1:12">
      <c r="A405" s="48" t="s">
        <v>2756</v>
      </c>
      <c r="B405" s="48" t="s">
        <v>1078</v>
      </c>
      <c r="C405" s="48">
        <v>2300650</v>
      </c>
      <c r="D405" s="52" t="s">
        <v>323</v>
      </c>
      <c r="E405" s="52" t="s">
        <v>324</v>
      </c>
      <c r="F405" s="52"/>
      <c r="G405" s="52"/>
      <c r="H405" s="52"/>
      <c r="I405" s="52"/>
      <c r="J405" s="52"/>
      <c r="K405" s="52"/>
      <c r="L405" s="54" t="s">
        <v>135</v>
      </c>
    </row>
    <row r="406" spans="1:12">
      <c r="A406" s="48" t="s">
        <v>2756</v>
      </c>
      <c r="B406" s="48" t="s">
        <v>1078</v>
      </c>
      <c r="C406" s="48">
        <v>2300650</v>
      </c>
      <c r="D406" s="52" t="s">
        <v>325</v>
      </c>
      <c r="E406" s="52" t="s">
        <v>1752</v>
      </c>
      <c r="F406" s="52"/>
      <c r="G406" s="52"/>
      <c r="H406" s="52"/>
      <c r="I406" s="52"/>
      <c r="J406" s="52"/>
      <c r="K406" s="52"/>
      <c r="L406" s="54" t="s">
        <v>135</v>
      </c>
    </row>
    <row r="407" spans="1:12">
      <c r="A407" s="48" t="s">
        <v>2756</v>
      </c>
      <c r="B407" s="48" t="s">
        <v>1052</v>
      </c>
      <c r="C407" s="48">
        <v>2300655</v>
      </c>
      <c r="D407" s="52" t="s">
        <v>1053</v>
      </c>
      <c r="E407" s="52" t="s">
        <v>1747</v>
      </c>
      <c r="F407" s="52"/>
      <c r="G407" s="52"/>
      <c r="H407" s="52"/>
      <c r="I407" s="52"/>
      <c r="J407" s="52"/>
      <c r="K407" s="52"/>
      <c r="L407" s="54" t="s">
        <v>136</v>
      </c>
    </row>
    <row r="408" spans="1:12">
      <c r="A408" s="48" t="s">
        <v>2756</v>
      </c>
      <c r="B408" s="48" t="s">
        <v>1052</v>
      </c>
      <c r="C408" s="48">
        <v>2300655</v>
      </c>
      <c r="D408" s="52" t="s">
        <v>1054</v>
      </c>
      <c r="E408" s="52" t="s">
        <v>1750</v>
      </c>
      <c r="F408" s="52"/>
      <c r="G408" s="52"/>
      <c r="H408" s="52"/>
      <c r="I408" s="52"/>
      <c r="J408" s="52"/>
      <c r="K408" s="52"/>
      <c r="L408" s="54" t="s">
        <v>136</v>
      </c>
    </row>
    <row r="409" spans="1:12">
      <c r="A409" s="48" t="s">
        <v>2756</v>
      </c>
      <c r="B409" s="48" t="s">
        <v>1052</v>
      </c>
      <c r="C409" s="48">
        <v>2300655</v>
      </c>
      <c r="D409" s="52" t="s">
        <v>1071</v>
      </c>
      <c r="E409" s="52" t="s">
        <v>1758</v>
      </c>
      <c r="F409" s="52"/>
      <c r="G409" s="52"/>
      <c r="H409" s="52"/>
      <c r="I409" s="52"/>
      <c r="J409" s="52"/>
      <c r="K409" s="52"/>
      <c r="L409" s="54" t="s">
        <v>136</v>
      </c>
    </row>
    <row r="410" spans="1:12">
      <c r="A410" s="48" t="s">
        <v>2756</v>
      </c>
      <c r="B410" s="48" t="s">
        <v>1052</v>
      </c>
      <c r="C410" s="48">
        <v>2300655</v>
      </c>
      <c r="D410" s="52" t="s">
        <v>294</v>
      </c>
      <c r="E410" s="52" t="s">
        <v>1739</v>
      </c>
      <c r="F410" s="52" t="s">
        <v>2726</v>
      </c>
      <c r="G410" s="52" t="s">
        <v>295</v>
      </c>
      <c r="H410" s="52"/>
      <c r="I410" s="52"/>
      <c r="J410" s="52"/>
      <c r="K410" s="52"/>
      <c r="L410" s="54" t="s">
        <v>136</v>
      </c>
    </row>
    <row r="411" spans="1:12">
      <c r="A411" s="48" t="s">
        <v>2756</v>
      </c>
      <c r="B411" s="48" t="s">
        <v>1052</v>
      </c>
      <c r="C411" s="48">
        <v>2300655</v>
      </c>
      <c r="D411" s="52" t="s">
        <v>296</v>
      </c>
      <c r="E411" s="52" t="s">
        <v>1793</v>
      </c>
      <c r="F411" s="52" t="s">
        <v>2726</v>
      </c>
      <c r="G411" s="52" t="s">
        <v>297</v>
      </c>
      <c r="H411" s="52"/>
      <c r="I411" s="52"/>
      <c r="J411" s="52"/>
      <c r="K411" s="52"/>
      <c r="L411" s="54" t="s">
        <v>136</v>
      </c>
    </row>
    <row r="412" spans="1:12">
      <c r="A412" s="48" t="s">
        <v>2756</v>
      </c>
      <c r="B412" s="48" t="s">
        <v>1052</v>
      </c>
      <c r="C412" s="48">
        <v>2300655</v>
      </c>
      <c r="D412" s="52" t="s">
        <v>301</v>
      </c>
      <c r="E412" s="52" t="s">
        <v>1790</v>
      </c>
      <c r="F412" s="52" t="s">
        <v>2726</v>
      </c>
      <c r="G412" s="52" t="s">
        <v>302</v>
      </c>
      <c r="H412" s="52"/>
      <c r="I412" s="52"/>
      <c r="J412" s="52"/>
      <c r="K412" s="52"/>
      <c r="L412" s="54" t="s">
        <v>136</v>
      </c>
    </row>
    <row r="413" spans="1:12">
      <c r="A413" s="48" t="s">
        <v>2756</v>
      </c>
      <c r="B413" s="48" t="s">
        <v>1040</v>
      </c>
      <c r="C413" s="48">
        <v>2300660</v>
      </c>
      <c r="D413" s="52" t="s">
        <v>1041</v>
      </c>
      <c r="E413" s="52" t="s">
        <v>1678</v>
      </c>
      <c r="F413" s="52"/>
      <c r="G413" s="52"/>
      <c r="H413" s="52"/>
      <c r="I413" s="52"/>
      <c r="J413" s="52"/>
      <c r="K413" s="52"/>
      <c r="L413" s="54" t="s">
        <v>137</v>
      </c>
    </row>
    <row r="414" spans="1:12">
      <c r="A414" s="48" t="s">
        <v>2756</v>
      </c>
      <c r="B414" s="48" t="s">
        <v>1040</v>
      </c>
      <c r="C414" s="48">
        <v>2300660</v>
      </c>
      <c r="D414" s="52" t="s">
        <v>1042</v>
      </c>
      <c r="E414" s="52" t="s">
        <v>1759</v>
      </c>
      <c r="F414" s="52"/>
      <c r="G414" s="52"/>
      <c r="H414" s="52"/>
      <c r="I414" s="52"/>
      <c r="J414" s="52"/>
      <c r="K414" s="52"/>
      <c r="L414" s="54" t="s">
        <v>137</v>
      </c>
    </row>
    <row r="415" spans="1:12">
      <c r="A415" s="48" t="s">
        <v>2756</v>
      </c>
      <c r="B415" s="48" t="s">
        <v>1040</v>
      </c>
      <c r="C415" s="48">
        <v>2300660</v>
      </c>
      <c r="D415" s="52" t="s">
        <v>1044</v>
      </c>
      <c r="E415" s="52" t="s">
        <v>1773</v>
      </c>
      <c r="F415" s="52"/>
      <c r="G415" s="52"/>
      <c r="H415" s="52"/>
      <c r="I415" s="52"/>
      <c r="J415" s="52"/>
      <c r="K415" s="52"/>
      <c r="L415" s="54" t="s">
        <v>137</v>
      </c>
    </row>
    <row r="416" spans="1:12">
      <c r="A416" s="48" t="s">
        <v>2756</v>
      </c>
      <c r="B416" s="48" t="s">
        <v>1040</v>
      </c>
      <c r="C416" s="48">
        <v>2300660</v>
      </c>
      <c r="D416" s="52" t="s">
        <v>1045</v>
      </c>
      <c r="E416" s="52" t="s">
        <v>1700</v>
      </c>
      <c r="F416" s="52"/>
      <c r="G416" s="52"/>
      <c r="H416" s="52"/>
      <c r="I416" s="52"/>
      <c r="J416" s="52"/>
      <c r="K416" s="52"/>
      <c r="L416" s="54" t="s">
        <v>137</v>
      </c>
    </row>
    <row r="417" spans="1:12">
      <c r="A417" s="48" t="s">
        <v>2756</v>
      </c>
      <c r="B417" s="48" t="s">
        <v>1040</v>
      </c>
      <c r="C417" s="48">
        <v>2300660</v>
      </c>
      <c r="D417" s="52" t="s">
        <v>1046</v>
      </c>
      <c r="E417" s="52" t="s">
        <v>1694</v>
      </c>
      <c r="F417" s="52"/>
      <c r="G417" s="52"/>
      <c r="H417" s="52"/>
      <c r="I417" s="52"/>
      <c r="J417" s="52"/>
      <c r="K417" s="52"/>
      <c r="L417" s="54" t="s">
        <v>137</v>
      </c>
    </row>
    <row r="418" spans="1:12">
      <c r="A418" s="48" t="s">
        <v>2756</v>
      </c>
      <c r="B418" s="48" t="s">
        <v>1040</v>
      </c>
      <c r="C418" s="48">
        <v>2300660</v>
      </c>
      <c r="D418" s="52" t="s">
        <v>1047</v>
      </c>
      <c r="E418" s="52" t="s">
        <v>1711</v>
      </c>
      <c r="F418" s="52"/>
      <c r="G418" s="52"/>
      <c r="H418" s="52"/>
      <c r="I418" s="52"/>
      <c r="J418" s="52"/>
      <c r="K418" s="52"/>
      <c r="L418" s="54" t="s">
        <v>137</v>
      </c>
    </row>
    <row r="419" spans="1:12">
      <c r="A419" s="48" t="s">
        <v>2756</v>
      </c>
      <c r="B419" s="48" t="s">
        <v>1040</v>
      </c>
      <c r="C419" s="48">
        <v>2300660</v>
      </c>
      <c r="D419" s="52" t="s">
        <v>1048</v>
      </c>
      <c r="E419" s="52" t="s">
        <v>1712</v>
      </c>
      <c r="F419" s="52"/>
      <c r="G419" s="52"/>
      <c r="H419" s="52"/>
      <c r="I419" s="52"/>
      <c r="J419" s="52"/>
      <c r="K419" s="52"/>
      <c r="L419" s="54" t="s">
        <v>137</v>
      </c>
    </row>
    <row r="420" spans="1:12">
      <c r="A420" s="48" t="s">
        <v>2756</v>
      </c>
      <c r="B420" s="48" t="s">
        <v>1040</v>
      </c>
      <c r="C420" s="48">
        <v>2300660</v>
      </c>
      <c r="D420" s="52" t="s">
        <v>1049</v>
      </c>
      <c r="E420" s="52" t="s">
        <v>1695</v>
      </c>
      <c r="F420" s="52"/>
      <c r="G420" s="52"/>
      <c r="H420" s="52"/>
      <c r="I420" s="52"/>
      <c r="J420" s="52"/>
      <c r="K420" s="52"/>
      <c r="L420" s="54" t="s">
        <v>137</v>
      </c>
    </row>
    <row r="421" spans="1:12">
      <c r="A421" s="48" t="s">
        <v>2756</v>
      </c>
      <c r="B421" s="48" t="s">
        <v>1040</v>
      </c>
      <c r="C421" s="48">
        <v>2300660</v>
      </c>
      <c r="D421" s="52" t="s">
        <v>1050</v>
      </c>
      <c r="E421" s="52" t="s">
        <v>1696</v>
      </c>
      <c r="F421" s="52"/>
      <c r="G421" s="52"/>
      <c r="H421" s="52"/>
      <c r="I421" s="52"/>
      <c r="J421" s="52"/>
      <c r="K421" s="52"/>
      <c r="L421" s="54" t="s">
        <v>137</v>
      </c>
    </row>
    <row r="422" spans="1:12">
      <c r="A422" s="48" t="s">
        <v>2756</v>
      </c>
      <c r="B422" s="48" t="s">
        <v>1040</v>
      </c>
      <c r="C422" s="48">
        <v>2300660</v>
      </c>
      <c r="D422" s="52" t="s">
        <v>1051</v>
      </c>
      <c r="E422" s="52" t="s">
        <v>1775</v>
      </c>
      <c r="F422" s="52"/>
      <c r="G422" s="52"/>
      <c r="H422" s="52"/>
      <c r="I422" s="52"/>
      <c r="J422" s="52"/>
      <c r="K422" s="52"/>
      <c r="L422" s="54" t="s">
        <v>137</v>
      </c>
    </row>
    <row r="423" spans="1:12">
      <c r="A423" s="48" t="s">
        <v>2756</v>
      </c>
      <c r="B423" s="48" t="s">
        <v>1040</v>
      </c>
      <c r="C423" s="48">
        <v>2300660</v>
      </c>
      <c r="D423" s="52" t="s">
        <v>1055</v>
      </c>
      <c r="E423" s="52" t="s">
        <v>1679</v>
      </c>
      <c r="F423" s="52"/>
      <c r="G423" s="52"/>
      <c r="H423" s="52"/>
      <c r="I423" s="52"/>
      <c r="J423" s="52"/>
      <c r="K423" s="52"/>
      <c r="L423" s="54" t="s">
        <v>137</v>
      </c>
    </row>
    <row r="424" spans="1:12">
      <c r="A424" s="48" t="s">
        <v>2756</v>
      </c>
      <c r="B424" s="48" t="s">
        <v>1040</v>
      </c>
      <c r="C424" s="48">
        <v>2300660</v>
      </c>
      <c r="D424" s="52" t="s">
        <v>1056</v>
      </c>
      <c r="E424" s="52" t="s">
        <v>1680</v>
      </c>
      <c r="F424" s="52"/>
      <c r="G424" s="52"/>
      <c r="H424" s="52"/>
      <c r="I424" s="52"/>
      <c r="J424" s="52"/>
      <c r="K424" s="52"/>
      <c r="L424" s="54" t="s">
        <v>137</v>
      </c>
    </row>
    <row r="425" spans="1:12">
      <c r="A425" s="48" t="s">
        <v>2756</v>
      </c>
      <c r="B425" s="48" t="s">
        <v>1040</v>
      </c>
      <c r="C425" s="48">
        <v>2300660</v>
      </c>
      <c r="D425" s="52" t="s">
        <v>1057</v>
      </c>
      <c r="E425" s="52" t="s">
        <v>1681</v>
      </c>
      <c r="F425" s="52"/>
      <c r="G425" s="52"/>
      <c r="H425" s="52"/>
      <c r="I425" s="52"/>
      <c r="J425" s="52"/>
      <c r="K425" s="52"/>
      <c r="L425" s="54" t="s">
        <v>137</v>
      </c>
    </row>
    <row r="426" spans="1:12">
      <c r="A426" s="48" t="s">
        <v>2756</v>
      </c>
      <c r="B426" s="48" t="s">
        <v>1040</v>
      </c>
      <c r="C426" s="48">
        <v>2300660</v>
      </c>
      <c r="D426" s="52" t="s">
        <v>1058</v>
      </c>
      <c r="E426" s="52" t="s">
        <v>1682</v>
      </c>
      <c r="F426" s="52"/>
      <c r="G426" s="52"/>
      <c r="H426" s="52"/>
      <c r="I426" s="52"/>
      <c r="J426" s="52"/>
      <c r="K426" s="52"/>
      <c r="L426" s="54" t="s">
        <v>137</v>
      </c>
    </row>
    <row r="427" spans="1:12">
      <c r="A427" s="48" t="s">
        <v>2756</v>
      </c>
      <c r="B427" s="48" t="s">
        <v>1040</v>
      </c>
      <c r="C427" s="48">
        <v>2300660</v>
      </c>
      <c r="D427" s="52" t="s">
        <v>1059</v>
      </c>
      <c r="E427" s="52" t="s">
        <v>1693</v>
      </c>
      <c r="F427" s="52"/>
      <c r="G427" s="52"/>
      <c r="H427" s="52"/>
      <c r="I427" s="52"/>
      <c r="J427" s="52"/>
      <c r="K427" s="52"/>
      <c r="L427" s="54" t="s">
        <v>137</v>
      </c>
    </row>
    <row r="428" spans="1:12">
      <c r="A428" s="48" t="s">
        <v>2756</v>
      </c>
      <c r="B428" s="48" t="s">
        <v>1040</v>
      </c>
      <c r="C428" s="48">
        <v>2300660</v>
      </c>
      <c r="D428" s="52" t="s">
        <v>1060</v>
      </c>
      <c r="E428" s="52" t="s">
        <v>1683</v>
      </c>
      <c r="F428" s="52"/>
      <c r="G428" s="52"/>
      <c r="H428" s="52"/>
      <c r="I428" s="52"/>
      <c r="J428" s="52"/>
      <c r="K428" s="52"/>
      <c r="L428" s="54" t="s">
        <v>137</v>
      </c>
    </row>
    <row r="429" spans="1:12">
      <c r="A429" s="48" t="s">
        <v>2756</v>
      </c>
      <c r="B429" s="48" t="s">
        <v>1040</v>
      </c>
      <c r="C429" s="48">
        <v>2300660</v>
      </c>
      <c r="D429" s="52" t="s">
        <v>1061</v>
      </c>
      <c r="E429" s="52" t="s">
        <v>1684</v>
      </c>
      <c r="F429" s="52"/>
      <c r="G429" s="52"/>
      <c r="H429" s="52"/>
      <c r="I429" s="52"/>
      <c r="J429" s="52"/>
      <c r="K429" s="52"/>
      <c r="L429" s="54" t="s">
        <v>137</v>
      </c>
    </row>
    <row r="430" spans="1:12">
      <c r="A430" s="48" t="s">
        <v>2756</v>
      </c>
      <c r="B430" s="48" t="s">
        <v>1040</v>
      </c>
      <c r="C430" s="48">
        <v>2300660</v>
      </c>
      <c r="D430" s="52" t="s">
        <v>1062</v>
      </c>
      <c r="E430" s="52" t="s">
        <v>1685</v>
      </c>
      <c r="F430" s="52"/>
      <c r="G430" s="52"/>
      <c r="H430" s="52"/>
      <c r="I430" s="52"/>
      <c r="J430" s="52"/>
      <c r="K430" s="52"/>
      <c r="L430" s="54" t="s">
        <v>137</v>
      </c>
    </row>
    <row r="431" spans="1:12">
      <c r="A431" s="48" t="s">
        <v>2756</v>
      </c>
      <c r="B431" s="48" t="s">
        <v>1040</v>
      </c>
      <c r="C431" s="48">
        <v>2300660</v>
      </c>
      <c r="D431" s="52" t="s">
        <v>1064</v>
      </c>
      <c r="E431" s="52" t="s">
        <v>1686</v>
      </c>
      <c r="F431" s="52"/>
      <c r="G431" s="52"/>
      <c r="H431" s="52"/>
      <c r="I431" s="52"/>
      <c r="J431" s="52"/>
      <c r="K431" s="52"/>
      <c r="L431" s="54" t="s">
        <v>137</v>
      </c>
    </row>
    <row r="432" spans="1:12">
      <c r="A432" s="48" t="s">
        <v>2756</v>
      </c>
      <c r="B432" s="48" t="s">
        <v>1040</v>
      </c>
      <c r="C432" s="48">
        <v>2300660</v>
      </c>
      <c r="D432" s="52" t="s">
        <v>1065</v>
      </c>
      <c r="E432" s="52" t="s">
        <v>1687</v>
      </c>
      <c r="F432" s="52"/>
      <c r="G432" s="52"/>
      <c r="H432" s="52"/>
      <c r="I432" s="52"/>
      <c r="J432" s="52"/>
      <c r="K432" s="52"/>
      <c r="L432" s="54" t="s">
        <v>137</v>
      </c>
    </row>
    <row r="433" spans="1:12">
      <c r="A433" s="48" t="s">
        <v>2756</v>
      </c>
      <c r="B433" s="48" t="s">
        <v>1040</v>
      </c>
      <c r="C433" s="48">
        <v>2300660</v>
      </c>
      <c r="D433" s="52" t="s">
        <v>1066</v>
      </c>
      <c r="E433" s="52" t="s">
        <v>1688</v>
      </c>
      <c r="F433" s="52"/>
      <c r="G433" s="52"/>
      <c r="H433" s="52"/>
      <c r="I433" s="52"/>
      <c r="J433" s="52"/>
      <c r="K433" s="52"/>
      <c r="L433" s="54" t="s">
        <v>137</v>
      </c>
    </row>
    <row r="434" spans="1:12">
      <c r="A434" s="48" t="s">
        <v>2756</v>
      </c>
      <c r="B434" s="48" t="s">
        <v>1040</v>
      </c>
      <c r="C434" s="48">
        <v>2300660</v>
      </c>
      <c r="D434" s="52" t="s">
        <v>1067</v>
      </c>
      <c r="E434" s="52" t="s">
        <v>1689</v>
      </c>
      <c r="F434" s="52"/>
      <c r="G434" s="52"/>
      <c r="H434" s="52"/>
      <c r="I434" s="52"/>
      <c r="J434" s="52"/>
      <c r="K434" s="52"/>
      <c r="L434" s="54" t="s">
        <v>137</v>
      </c>
    </row>
    <row r="435" spans="1:12">
      <c r="A435" s="48" t="s">
        <v>2756</v>
      </c>
      <c r="B435" s="48" t="s">
        <v>1040</v>
      </c>
      <c r="C435" s="48">
        <v>2300660</v>
      </c>
      <c r="D435" s="52" t="s">
        <v>1068</v>
      </c>
      <c r="E435" s="52" t="s">
        <v>1690</v>
      </c>
      <c r="F435" s="52"/>
      <c r="G435" s="52"/>
      <c r="H435" s="52"/>
      <c r="I435" s="52"/>
      <c r="J435" s="52"/>
      <c r="K435" s="52"/>
      <c r="L435" s="54" t="s">
        <v>137</v>
      </c>
    </row>
    <row r="436" spans="1:12">
      <c r="A436" s="48" t="s">
        <v>2756</v>
      </c>
      <c r="B436" s="48" t="s">
        <v>1040</v>
      </c>
      <c r="C436" s="48">
        <v>2300660</v>
      </c>
      <c r="D436" s="52" t="s">
        <v>1069</v>
      </c>
      <c r="E436" s="52" t="s">
        <v>1691</v>
      </c>
      <c r="F436" s="52"/>
      <c r="G436" s="52"/>
      <c r="H436" s="52"/>
      <c r="I436" s="52"/>
      <c r="J436" s="52"/>
      <c r="K436" s="52"/>
      <c r="L436" s="54" t="s">
        <v>137</v>
      </c>
    </row>
    <row r="437" spans="1:12">
      <c r="A437" s="48" t="s">
        <v>2756</v>
      </c>
      <c r="B437" s="48" t="s">
        <v>1040</v>
      </c>
      <c r="C437" s="48">
        <v>2300660</v>
      </c>
      <c r="D437" s="52" t="s">
        <v>1070</v>
      </c>
      <c r="E437" s="52" t="s">
        <v>1692</v>
      </c>
      <c r="F437" s="52"/>
      <c r="G437" s="52"/>
      <c r="H437" s="52"/>
      <c r="I437" s="52"/>
      <c r="J437" s="52"/>
      <c r="K437" s="52"/>
      <c r="L437" s="54" t="s">
        <v>137</v>
      </c>
    </row>
    <row r="438" spans="1:12">
      <c r="A438" s="48" t="s">
        <v>2756</v>
      </c>
      <c r="B438" s="48" t="s">
        <v>1040</v>
      </c>
      <c r="C438" s="48">
        <v>2300660</v>
      </c>
      <c r="D438" s="52" t="s">
        <v>1072</v>
      </c>
      <c r="E438" s="52" t="s">
        <v>1703</v>
      </c>
      <c r="F438" s="52"/>
      <c r="G438" s="52"/>
      <c r="H438" s="52"/>
      <c r="I438" s="52"/>
      <c r="J438" s="52"/>
      <c r="K438" s="52"/>
      <c r="L438" s="54" t="s">
        <v>137</v>
      </c>
    </row>
    <row r="439" spans="1:12">
      <c r="A439" s="48" t="s">
        <v>2756</v>
      </c>
      <c r="B439" s="48" t="s">
        <v>1040</v>
      </c>
      <c r="C439" s="48">
        <v>2300660</v>
      </c>
      <c r="D439" s="52" t="s">
        <v>1073</v>
      </c>
      <c r="E439" s="52" t="s">
        <v>1702</v>
      </c>
      <c r="F439" s="52"/>
      <c r="G439" s="52"/>
      <c r="H439" s="52"/>
      <c r="I439" s="52"/>
      <c r="J439" s="52"/>
      <c r="K439" s="52"/>
      <c r="L439" s="54" t="s">
        <v>137</v>
      </c>
    </row>
    <row r="440" spans="1:12">
      <c r="A440" s="48" t="s">
        <v>2756</v>
      </c>
      <c r="B440" s="48" t="s">
        <v>1040</v>
      </c>
      <c r="C440" s="48">
        <v>2300660</v>
      </c>
      <c r="D440" s="52" t="s">
        <v>1074</v>
      </c>
      <c r="E440" s="52" t="s">
        <v>1704</v>
      </c>
      <c r="F440" s="52"/>
      <c r="G440" s="52"/>
      <c r="H440" s="52"/>
      <c r="I440" s="52"/>
      <c r="J440" s="52"/>
      <c r="K440" s="52"/>
      <c r="L440" s="54" t="s">
        <v>137</v>
      </c>
    </row>
    <row r="441" spans="1:12">
      <c r="A441" s="48" t="s">
        <v>2756</v>
      </c>
      <c r="B441" s="48" t="s">
        <v>1040</v>
      </c>
      <c r="C441" s="48">
        <v>2300660</v>
      </c>
      <c r="D441" s="52" t="s">
        <v>1075</v>
      </c>
      <c r="E441" s="52" t="s">
        <v>1705</v>
      </c>
      <c r="F441" s="52"/>
      <c r="G441" s="52"/>
      <c r="H441" s="52"/>
      <c r="I441" s="52"/>
      <c r="J441" s="52"/>
      <c r="K441" s="52"/>
      <c r="L441" s="54" t="s">
        <v>137</v>
      </c>
    </row>
    <row r="442" spans="1:12">
      <c r="A442" s="48" t="s">
        <v>2756</v>
      </c>
      <c r="B442" s="48" t="s">
        <v>1040</v>
      </c>
      <c r="C442" s="48">
        <v>2300660</v>
      </c>
      <c r="D442" s="52" t="s">
        <v>1076</v>
      </c>
      <c r="E442" s="52" t="s">
        <v>1706</v>
      </c>
      <c r="F442" s="52"/>
      <c r="G442" s="52"/>
      <c r="H442" s="52"/>
      <c r="I442" s="52"/>
      <c r="J442" s="52"/>
      <c r="K442" s="52"/>
      <c r="L442" s="54" t="s">
        <v>137</v>
      </c>
    </row>
    <row r="443" spans="1:12">
      <c r="A443" s="48" t="s">
        <v>2756</v>
      </c>
      <c r="B443" s="48" t="s">
        <v>1040</v>
      </c>
      <c r="C443" s="48">
        <v>2300660</v>
      </c>
      <c r="D443" s="52" t="s">
        <v>1077</v>
      </c>
      <c r="E443" s="52" t="s">
        <v>1731</v>
      </c>
      <c r="F443" s="52"/>
      <c r="G443" s="52"/>
      <c r="H443" s="52"/>
      <c r="I443" s="52"/>
      <c r="J443" s="52"/>
      <c r="K443" s="52"/>
      <c r="L443" s="54" t="s">
        <v>137</v>
      </c>
    </row>
    <row r="444" spans="1:12">
      <c r="A444" s="48" t="s">
        <v>2756</v>
      </c>
      <c r="B444" s="48" t="s">
        <v>1040</v>
      </c>
      <c r="C444" s="48">
        <v>2300660</v>
      </c>
      <c r="D444" s="52" t="s">
        <v>1083</v>
      </c>
      <c r="E444" s="52" t="s">
        <v>1719</v>
      </c>
      <c r="F444" s="52"/>
      <c r="G444" s="52"/>
      <c r="H444" s="52"/>
      <c r="I444" s="52"/>
      <c r="J444" s="52"/>
      <c r="K444" s="52"/>
      <c r="L444" s="54" t="s">
        <v>137</v>
      </c>
    </row>
    <row r="445" spans="1:12">
      <c r="A445" s="48" t="s">
        <v>2756</v>
      </c>
      <c r="B445" s="48" t="s">
        <v>1040</v>
      </c>
      <c r="C445" s="48">
        <v>2300660</v>
      </c>
      <c r="D445" s="52" t="s">
        <v>1084</v>
      </c>
      <c r="E445" s="52" t="s">
        <v>1721</v>
      </c>
      <c r="F445" s="52"/>
      <c r="G445" s="52"/>
      <c r="H445" s="52"/>
      <c r="I445" s="52"/>
      <c r="J445" s="52"/>
      <c r="K445" s="52"/>
      <c r="L445" s="54" t="s">
        <v>137</v>
      </c>
    </row>
    <row r="446" spans="1:12">
      <c r="A446" s="48" t="s">
        <v>2756</v>
      </c>
      <c r="B446" s="48" t="s">
        <v>1040</v>
      </c>
      <c r="C446" s="48">
        <v>2300660</v>
      </c>
      <c r="D446" s="52" t="s">
        <v>1085</v>
      </c>
      <c r="E446" s="52" t="s">
        <v>1723</v>
      </c>
      <c r="F446" s="52"/>
      <c r="G446" s="52"/>
      <c r="H446" s="52"/>
      <c r="I446" s="52"/>
      <c r="J446" s="52"/>
      <c r="K446" s="52"/>
      <c r="L446" s="54" t="s">
        <v>137</v>
      </c>
    </row>
    <row r="447" spans="1:12">
      <c r="A447" s="48" t="s">
        <v>2756</v>
      </c>
      <c r="B447" s="48" t="s">
        <v>1040</v>
      </c>
      <c r="C447" s="48">
        <v>2300660</v>
      </c>
      <c r="D447" s="52" t="s">
        <v>1086</v>
      </c>
      <c r="E447" s="52" t="s">
        <v>1087</v>
      </c>
      <c r="F447" s="52"/>
      <c r="G447" s="52"/>
      <c r="H447" s="52"/>
      <c r="I447" s="52"/>
      <c r="J447" s="52"/>
      <c r="K447" s="52"/>
      <c r="L447" s="54" t="s">
        <v>137</v>
      </c>
    </row>
    <row r="448" spans="1:12">
      <c r="A448" s="48" t="s">
        <v>2756</v>
      </c>
      <c r="B448" s="48" t="s">
        <v>1040</v>
      </c>
      <c r="C448" s="48">
        <v>2300660</v>
      </c>
      <c r="D448" s="52" t="s">
        <v>1088</v>
      </c>
      <c r="E448" s="52" t="s">
        <v>1724</v>
      </c>
      <c r="F448" s="52"/>
      <c r="G448" s="52"/>
      <c r="H448" s="52"/>
      <c r="I448" s="52"/>
      <c r="J448" s="52"/>
      <c r="K448" s="52"/>
      <c r="L448" s="54" t="s">
        <v>137</v>
      </c>
    </row>
    <row r="449" spans="1:12">
      <c r="A449" s="48" t="s">
        <v>2756</v>
      </c>
      <c r="B449" s="48" t="s">
        <v>1040</v>
      </c>
      <c r="C449" s="48">
        <v>2300660</v>
      </c>
      <c r="D449" s="52" t="s">
        <v>1089</v>
      </c>
      <c r="E449" s="52" t="s">
        <v>1720</v>
      </c>
      <c r="F449" s="52"/>
      <c r="G449" s="52"/>
      <c r="H449" s="52"/>
      <c r="I449" s="52"/>
      <c r="J449" s="52"/>
      <c r="K449" s="52"/>
      <c r="L449" s="54" t="s">
        <v>137</v>
      </c>
    </row>
    <row r="450" spans="1:12">
      <c r="A450" s="48" t="s">
        <v>2756</v>
      </c>
      <c r="B450" s="48" t="s">
        <v>1040</v>
      </c>
      <c r="C450" s="48">
        <v>2300660</v>
      </c>
      <c r="D450" s="52" t="s">
        <v>1090</v>
      </c>
      <c r="E450" s="52" t="s">
        <v>1722</v>
      </c>
      <c r="F450" s="52"/>
      <c r="G450" s="52"/>
      <c r="H450" s="52"/>
      <c r="I450" s="52"/>
      <c r="J450" s="52"/>
      <c r="K450" s="52"/>
      <c r="L450" s="54" t="s">
        <v>137</v>
      </c>
    </row>
    <row r="451" spans="1:12">
      <c r="A451" s="48" t="s">
        <v>2756</v>
      </c>
      <c r="B451" s="48" t="s">
        <v>1040</v>
      </c>
      <c r="C451" s="48">
        <v>2300660</v>
      </c>
      <c r="D451" s="52" t="s">
        <v>1091</v>
      </c>
      <c r="E451" s="52" t="s">
        <v>1728</v>
      </c>
      <c r="F451" s="52"/>
      <c r="G451" s="52"/>
      <c r="H451" s="52"/>
      <c r="I451" s="52"/>
      <c r="J451" s="52"/>
      <c r="K451" s="52"/>
      <c r="L451" s="54" t="s">
        <v>137</v>
      </c>
    </row>
    <row r="452" spans="1:12">
      <c r="A452" s="48" t="s">
        <v>2756</v>
      </c>
      <c r="B452" s="48" t="s">
        <v>1040</v>
      </c>
      <c r="C452" s="48">
        <v>2300660</v>
      </c>
      <c r="D452" s="52" t="s">
        <v>1092</v>
      </c>
      <c r="E452" s="52" t="s">
        <v>1726</v>
      </c>
      <c r="F452" s="52"/>
      <c r="G452" s="52"/>
      <c r="H452" s="52"/>
      <c r="I452" s="52"/>
      <c r="J452" s="52"/>
      <c r="K452" s="52"/>
      <c r="L452" s="54" t="s">
        <v>137</v>
      </c>
    </row>
    <row r="453" spans="1:12">
      <c r="A453" s="48" t="s">
        <v>2756</v>
      </c>
      <c r="B453" s="48" t="s">
        <v>1040</v>
      </c>
      <c r="C453" s="48">
        <v>2300660</v>
      </c>
      <c r="D453" s="52" t="s">
        <v>292</v>
      </c>
      <c r="E453" s="52" t="s">
        <v>1736</v>
      </c>
      <c r="F453" s="52"/>
      <c r="G453" s="52"/>
      <c r="H453" s="52"/>
      <c r="I453" s="52"/>
      <c r="J453" s="52"/>
      <c r="K453" s="52"/>
      <c r="L453" s="54" t="s">
        <v>137</v>
      </c>
    </row>
    <row r="454" spans="1:12">
      <c r="A454" s="48" t="s">
        <v>2756</v>
      </c>
      <c r="B454" s="48" t="s">
        <v>1040</v>
      </c>
      <c r="C454" s="48">
        <v>2300660</v>
      </c>
      <c r="D454" s="52" t="s">
        <v>293</v>
      </c>
      <c r="E454" s="52" t="s">
        <v>1735</v>
      </c>
      <c r="F454" s="52"/>
      <c r="G454" s="52"/>
      <c r="H454" s="52"/>
      <c r="I454" s="52"/>
      <c r="J454" s="52"/>
      <c r="K454" s="52"/>
      <c r="L454" s="54" t="s">
        <v>137</v>
      </c>
    </row>
    <row r="455" spans="1:12">
      <c r="A455" s="48" t="s">
        <v>2756</v>
      </c>
      <c r="B455" s="48" t="s">
        <v>1040</v>
      </c>
      <c r="C455" s="48">
        <v>2300660</v>
      </c>
      <c r="D455" s="52" t="s">
        <v>298</v>
      </c>
      <c r="E455" s="52" t="s">
        <v>1707</v>
      </c>
      <c r="F455" s="52"/>
      <c r="G455" s="52"/>
      <c r="H455" s="52"/>
      <c r="I455" s="52"/>
      <c r="J455" s="52"/>
      <c r="K455" s="52"/>
      <c r="L455" s="54" t="s">
        <v>137</v>
      </c>
    </row>
    <row r="456" spans="1:12">
      <c r="A456" s="48" t="s">
        <v>2756</v>
      </c>
      <c r="B456" s="48" t="s">
        <v>1040</v>
      </c>
      <c r="C456" s="48">
        <v>2300660</v>
      </c>
      <c r="D456" s="52" t="s">
        <v>303</v>
      </c>
      <c r="E456" s="52" t="s">
        <v>1727</v>
      </c>
      <c r="F456" s="52" t="s">
        <v>304</v>
      </c>
      <c r="G456" s="52" t="s">
        <v>305</v>
      </c>
      <c r="H456" s="52" t="s">
        <v>2726</v>
      </c>
      <c r="I456" s="52" t="s">
        <v>306</v>
      </c>
      <c r="J456" s="52" t="s">
        <v>274</v>
      </c>
      <c r="K456" s="52" t="s">
        <v>307</v>
      </c>
      <c r="L456" s="54" t="s">
        <v>137</v>
      </c>
    </row>
    <row r="457" spans="1:12">
      <c r="A457" s="48" t="s">
        <v>2756</v>
      </c>
      <c r="B457" s="48" t="s">
        <v>1040</v>
      </c>
      <c r="C457" s="48">
        <v>2300660</v>
      </c>
      <c r="D457" s="52" t="s">
        <v>308</v>
      </c>
      <c r="E457" s="52" t="s">
        <v>1729</v>
      </c>
      <c r="F457" s="52" t="s">
        <v>2726</v>
      </c>
      <c r="G457" s="52" t="s">
        <v>309</v>
      </c>
      <c r="H457" s="52" t="s">
        <v>304</v>
      </c>
      <c r="I457" s="52" t="s">
        <v>310</v>
      </c>
      <c r="J457" s="52"/>
      <c r="K457" s="52"/>
      <c r="L457" s="54" t="s">
        <v>137</v>
      </c>
    </row>
    <row r="458" spans="1:12">
      <c r="A458" s="48" t="s">
        <v>2756</v>
      </c>
      <c r="B458" s="48" t="s">
        <v>1040</v>
      </c>
      <c r="C458" s="48">
        <v>2300660</v>
      </c>
      <c r="D458" s="52" t="s">
        <v>311</v>
      </c>
      <c r="E458" s="52" t="s">
        <v>2080</v>
      </c>
      <c r="F458" s="52"/>
      <c r="G458" s="52"/>
      <c r="H458" s="52"/>
      <c r="I458" s="52"/>
      <c r="J458" s="52"/>
      <c r="K458" s="52"/>
      <c r="L458" s="54" t="s">
        <v>137</v>
      </c>
    </row>
    <row r="459" spans="1:12">
      <c r="A459" s="48" t="s">
        <v>2756</v>
      </c>
      <c r="B459" s="48" t="s">
        <v>1040</v>
      </c>
      <c r="C459" s="48">
        <v>2300660</v>
      </c>
      <c r="D459" s="52" t="s">
        <v>312</v>
      </c>
      <c r="E459" s="52" t="s">
        <v>1742</v>
      </c>
      <c r="F459" s="52"/>
      <c r="G459" s="52"/>
      <c r="H459" s="52"/>
      <c r="I459" s="52"/>
      <c r="J459" s="52"/>
      <c r="K459" s="52"/>
      <c r="L459" s="54" t="s">
        <v>137</v>
      </c>
    </row>
    <row r="460" spans="1:12">
      <c r="A460" s="48" t="s">
        <v>2756</v>
      </c>
      <c r="B460" s="48" t="s">
        <v>1040</v>
      </c>
      <c r="C460" s="48">
        <v>2300660</v>
      </c>
      <c r="D460" s="52" t="s">
        <v>313</v>
      </c>
      <c r="E460" s="52" t="s">
        <v>2078</v>
      </c>
      <c r="F460" s="52"/>
      <c r="G460" s="52"/>
      <c r="H460" s="52"/>
      <c r="I460" s="52"/>
      <c r="J460" s="52"/>
      <c r="K460" s="52"/>
      <c r="L460" s="54" t="s">
        <v>137</v>
      </c>
    </row>
    <row r="461" spans="1:12">
      <c r="A461" s="48" t="s">
        <v>2756</v>
      </c>
      <c r="B461" s="48" t="s">
        <v>1040</v>
      </c>
      <c r="C461" s="48">
        <v>2300660</v>
      </c>
      <c r="D461" s="52" t="s">
        <v>314</v>
      </c>
      <c r="E461" s="52" t="s">
        <v>1730</v>
      </c>
      <c r="F461" s="52"/>
      <c r="G461" s="52"/>
      <c r="H461" s="52"/>
      <c r="I461" s="52"/>
      <c r="J461" s="52"/>
      <c r="K461" s="52"/>
      <c r="L461" s="54" t="s">
        <v>137</v>
      </c>
    </row>
    <row r="462" spans="1:12">
      <c r="A462" s="48" t="s">
        <v>2756</v>
      </c>
      <c r="B462" s="48" t="s">
        <v>1040</v>
      </c>
      <c r="C462" s="48">
        <v>2300660</v>
      </c>
      <c r="D462" s="52" t="s">
        <v>318</v>
      </c>
      <c r="E462" s="52" t="s">
        <v>1709</v>
      </c>
      <c r="F462" s="52"/>
      <c r="G462" s="52"/>
      <c r="H462" s="52"/>
      <c r="I462" s="52"/>
      <c r="J462" s="52"/>
      <c r="K462" s="52"/>
      <c r="L462" s="54" t="s">
        <v>137</v>
      </c>
    </row>
    <row r="463" spans="1:12">
      <c r="A463" s="48" t="s">
        <v>2756</v>
      </c>
      <c r="B463" s="48" t="s">
        <v>1040</v>
      </c>
      <c r="C463" s="48">
        <v>2300660</v>
      </c>
      <c r="D463" s="52" t="s">
        <v>327</v>
      </c>
      <c r="E463" s="52" t="s">
        <v>1708</v>
      </c>
      <c r="F463" s="52"/>
      <c r="G463" s="52"/>
      <c r="H463" s="52"/>
      <c r="I463" s="52"/>
      <c r="J463" s="52"/>
      <c r="K463" s="52"/>
      <c r="L463" s="54" t="s">
        <v>137</v>
      </c>
    </row>
    <row r="464" spans="1:12">
      <c r="A464" s="48" t="s">
        <v>2756</v>
      </c>
      <c r="B464" s="48" t="s">
        <v>1040</v>
      </c>
      <c r="C464" s="48">
        <v>2300660</v>
      </c>
      <c r="D464" s="52" t="s">
        <v>328</v>
      </c>
      <c r="E464" s="52" t="s">
        <v>1716</v>
      </c>
      <c r="F464" s="52"/>
      <c r="G464" s="52"/>
      <c r="H464" s="52"/>
      <c r="I464" s="52"/>
      <c r="J464" s="52"/>
      <c r="K464" s="52"/>
      <c r="L464" s="54" t="s">
        <v>137</v>
      </c>
    </row>
    <row r="465" spans="1:12">
      <c r="A465" s="48" t="s">
        <v>2756</v>
      </c>
      <c r="B465" s="48" t="s">
        <v>1040</v>
      </c>
      <c r="C465" s="48">
        <v>2300660</v>
      </c>
      <c r="D465" s="52" t="s">
        <v>329</v>
      </c>
      <c r="E465" s="52" t="s">
        <v>1717</v>
      </c>
      <c r="F465" s="52"/>
      <c r="G465" s="52"/>
      <c r="H465" s="52"/>
      <c r="I465" s="52"/>
      <c r="J465" s="52"/>
      <c r="K465" s="52"/>
      <c r="L465" s="54" t="s">
        <v>137</v>
      </c>
    </row>
    <row r="466" spans="1:12">
      <c r="A466" s="48" t="s">
        <v>128</v>
      </c>
      <c r="B466" s="48" t="s">
        <v>670</v>
      </c>
      <c r="C466" s="48">
        <v>2300670</v>
      </c>
      <c r="D466" s="52" t="s">
        <v>2702</v>
      </c>
      <c r="E466" s="52" t="s">
        <v>1781</v>
      </c>
      <c r="F466" s="52"/>
      <c r="G466" s="52"/>
      <c r="H466" s="52"/>
      <c r="I466" s="52"/>
      <c r="J466" s="52"/>
      <c r="K466" s="52"/>
      <c r="L466" s="54" t="s">
        <v>138</v>
      </c>
    </row>
    <row r="467" spans="1:12">
      <c r="A467" s="48" t="s">
        <v>2111</v>
      </c>
      <c r="B467" s="48" t="s">
        <v>2708</v>
      </c>
      <c r="C467" s="48">
        <v>2300805</v>
      </c>
      <c r="D467" s="52"/>
      <c r="E467" s="52" t="s">
        <v>727</v>
      </c>
      <c r="F467" s="52"/>
      <c r="G467" s="52"/>
      <c r="H467" s="52"/>
      <c r="I467" s="52"/>
      <c r="J467" s="52"/>
      <c r="K467" s="52"/>
      <c r="L467" s="54" t="s">
        <v>139</v>
      </c>
    </row>
    <row r="468" spans="1:12">
      <c r="A468" s="48" t="s">
        <v>2111</v>
      </c>
      <c r="B468" s="48" t="s">
        <v>2126</v>
      </c>
      <c r="C468" s="48">
        <v>2300807</v>
      </c>
      <c r="D468" s="52"/>
      <c r="E468" s="52" t="s">
        <v>1836</v>
      </c>
      <c r="F468" s="52"/>
      <c r="G468" s="52"/>
      <c r="H468" s="52"/>
      <c r="I468" s="52"/>
      <c r="J468" s="52"/>
      <c r="K468" s="52"/>
      <c r="L468" s="54" t="s">
        <v>140</v>
      </c>
    </row>
    <row r="469" spans="1:12">
      <c r="A469" s="48" t="s">
        <v>2111</v>
      </c>
      <c r="B469" s="48" t="s">
        <v>2126</v>
      </c>
      <c r="C469" s="48">
        <v>2300807</v>
      </c>
      <c r="D469" s="52"/>
      <c r="E469" s="52" t="s">
        <v>721</v>
      </c>
      <c r="F469" s="52"/>
      <c r="G469" s="52"/>
      <c r="H469" s="52"/>
      <c r="I469" s="52"/>
      <c r="J469" s="52"/>
      <c r="K469" s="52"/>
      <c r="L469" s="54" t="s">
        <v>140</v>
      </c>
    </row>
    <row r="470" spans="1:12">
      <c r="A470" s="48" t="s">
        <v>2111</v>
      </c>
      <c r="B470" s="48" t="s">
        <v>2126</v>
      </c>
      <c r="C470" s="48">
        <v>2300807</v>
      </c>
      <c r="D470" s="52"/>
      <c r="E470" s="52" t="s">
        <v>722</v>
      </c>
      <c r="F470" s="52"/>
      <c r="G470" s="52"/>
      <c r="H470" s="52"/>
      <c r="I470" s="52"/>
      <c r="J470" s="52"/>
      <c r="K470" s="52"/>
      <c r="L470" s="54" t="s">
        <v>140</v>
      </c>
    </row>
    <row r="471" spans="1:12">
      <c r="A471" s="48" t="s">
        <v>2111</v>
      </c>
      <c r="B471" s="48" t="s">
        <v>2126</v>
      </c>
      <c r="C471" s="48">
        <v>2300807</v>
      </c>
      <c r="D471" s="52"/>
      <c r="E471" s="52" t="s">
        <v>723</v>
      </c>
      <c r="F471" s="52"/>
      <c r="G471" s="52"/>
      <c r="H471" s="52"/>
      <c r="I471" s="52"/>
      <c r="J471" s="52"/>
      <c r="K471" s="52"/>
      <c r="L471" s="54" t="s">
        <v>140</v>
      </c>
    </row>
    <row r="472" spans="1:12">
      <c r="A472" s="48" t="s">
        <v>2111</v>
      </c>
      <c r="B472" s="48" t="s">
        <v>2126</v>
      </c>
      <c r="C472" s="48">
        <v>2300807</v>
      </c>
      <c r="D472" s="52"/>
      <c r="E472" s="52" t="s">
        <v>724</v>
      </c>
      <c r="F472" s="52"/>
      <c r="G472" s="52"/>
      <c r="H472" s="52"/>
      <c r="I472" s="52"/>
      <c r="J472" s="52"/>
      <c r="K472" s="52"/>
      <c r="L472" s="54" t="s">
        <v>140</v>
      </c>
    </row>
    <row r="473" spans="1:12">
      <c r="A473" s="48" t="s">
        <v>2111</v>
      </c>
      <c r="B473" s="48" t="s">
        <v>2126</v>
      </c>
      <c r="C473" s="48">
        <v>2300807</v>
      </c>
      <c r="D473" s="52"/>
      <c r="E473" s="52" t="s">
        <v>725</v>
      </c>
      <c r="F473" s="52"/>
      <c r="G473" s="52"/>
      <c r="H473" s="52"/>
      <c r="I473" s="52"/>
      <c r="J473" s="52"/>
      <c r="K473" s="52"/>
      <c r="L473" s="54" t="s">
        <v>140</v>
      </c>
    </row>
    <row r="474" spans="1:12">
      <c r="A474" s="48" t="s">
        <v>2111</v>
      </c>
      <c r="B474" s="48" t="s">
        <v>2126</v>
      </c>
      <c r="C474" s="48">
        <v>2300807</v>
      </c>
      <c r="D474" s="52"/>
      <c r="E474" s="52" t="s">
        <v>726</v>
      </c>
      <c r="F474" s="52"/>
      <c r="G474" s="52"/>
      <c r="H474" s="52"/>
      <c r="I474" s="52"/>
      <c r="J474" s="52"/>
      <c r="K474" s="52"/>
      <c r="L474" s="54" t="s">
        <v>140</v>
      </c>
    </row>
    <row r="475" spans="1:12">
      <c r="A475" s="48" t="s">
        <v>2111</v>
      </c>
      <c r="B475" s="48" t="s">
        <v>2126</v>
      </c>
      <c r="C475" s="48">
        <v>2300807</v>
      </c>
      <c r="D475" s="52"/>
      <c r="E475" s="52" t="s">
        <v>44</v>
      </c>
      <c r="F475" s="52"/>
      <c r="G475" s="52"/>
      <c r="H475" s="52"/>
      <c r="I475" s="52"/>
      <c r="J475" s="52"/>
      <c r="K475" s="52"/>
      <c r="L475" s="54" t="s">
        <v>140</v>
      </c>
    </row>
    <row r="476" spans="1:12">
      <c r="A476" s="48" t="s">
        <v>2111</v>
      </c>
      <c r="B476" s="48" t="s">
        <v>2707</v>
      </c>
      <c r="C476" s="48">
        <v>2300810</v>
      </c>
      <c r="D476" s="52"/>
      <c r="E476" s="52" t="s">
        <v>1832</v>
      </c>
      <c r="F476" s="52"/>
      <c r="G476" s="52"/>
      <c r="H476" s="52"/>
      <c r="I476" s="52"/>
      <c r="J476" s="52"/>
      <c r="K476" s="52"/>
      <c r="L476" s="54" t="s">
        <v>141</v>
      </c>
    </row>
    <row r="477" spans="1:12">
      <c r="A477" s="48" t="s">
        <v>2111</v>
      </c>
      <c r="B477" s="48" t="s">
        <v>2707</v>
      </c>
      <c r="C477" s="48">
        <v>2300810</v>
      </c>
      <c r="D477" s="52"/>
      <c r="E477" s="52" t="s">
        <v>719</v>
      </c>
      <c r="F477" s="52"/>
      <c r="G477" s="52"/>
      <c r="H477" s="52"/>
      <c r="I477" s="52"/>
      <c r="J477" s="52"/>
      <c r="K477" s="52"/>
      <c r="L477" s="54" t="s">
        <v>141</v>
      </c>
    </row>
    <row r="478" spans="1:12">
      <c r="A478" s="48" t="s">
        <v>2111</v>
      </c>
      <c r="B478" s="48" t="s">
        <v>2707</v>
      </c>
      <c r="C478" s="48">
        <v>2300810</v>
      </c>
      <c r="D478" s="52"/>
      <c r="E478" s="52" t="s">
        <v>43</v>
      </c>
      <c r="F478" s="52"/>
      <c r="G478" s="52"/>
      <c r="H478" s="52"/>
      <c r="I478" s="52"/>
      <c r="J478" s="52"/>
      <c r="K478" s="52"/>
      <c r="L478" s="54" t="s">
        <v>141</v>
      </c>
    </row>
    <row r="479" spans="1:12">
      <c r="A479" s="48" t="s">
        <v>2111</v>
      </c>
      <c r="B479" s="48" t="s">
        <v>2706</v>
      </c>
      <c r="C479" s="48">
        <v>2300812</v>
      </c>
      <c r="D479" s="52"/>
      <c r="E479" s="52" t="s">
        <v>720</v>
      </c>
      <c r="F479" s="52"/>
      <c r="G479" s="52"/>
      <c r="H479" s="52"/>
      <c r="I479" s="52"/>
      <c r="J479" s="52"/>
      <c r="K479" s="52"/>
      <c r="L479" s="54" t="s">
        <v>142</v>
      </c>
    </row>
    <row r="480" spans="1:12">
      <c r="A480" s="48" t="s">
        <v>2111</v>
      </c>
      <c r="B480" s="48" t="s">
        <v>2123</v>
      </c>
      <c r="C480" s="48">
        <v>2300815</v>
      </c>
      <c r="D480" s="52"/>
      <c r="E480" s="52" t="s">
        <v>1841</v>
      </c>
      <c r="F480" s="52" t="s">
        <v>2726</v>
      </c>
      <c r="G480" s="52" t="s">
        <v>50</v>
      </c>
      <c r="H480" s="52"/>
      <c r="I480" s="52"/>
      <c r="J480" s="52"/>
      <c r="K480" s="52"/>
      <c r="L480" s="54" t="s">
        <v>143</v>
      </c>
    </row>
    <row r="481" spans="1:12">
      <c r="A481" s="48" t="s">
        <v>2111</v>
      </c>
      <c r="B481" s="48" t="s">
        <v>2123</v>
      </c>
      <c r="C481" s="48">
        <v>2300815</v>
      </c>
      <c r="D481" s="52"/>
      <c r="E481" s="52" t="s">
        <v>711</v>
      </c>
      <c r="F481" s="52"/>
      <c r="G481" s="52"/>
      <c r="H481" s="52"/>
      <c r="I481" s="52"/>
      <c r="J481" s="52"/>
      <c r="K481" s="52"/>
      <c r="L481" s="54" t="s">
        <v>143</v>
      </c>
    </row>
    <row r="482" spans="1:12">
      <c r="A482" s="48" t="s">
        <v>2111</v>
      </c>
      <c r="B482" s="48" t="s">
        <v>2123</v>
      </c>
      <c r="C482" s="48">
        <v>2300815</v>
      </c>
      <c r="D482" s="52"/>
      <c r="E482" s="52" t="s">
        <v>712</v>
      </c>
      <c r="F482" s="52"/>
      <c r="G482" s="52"/>
      <c r="H482" s="52"/>
      <c r="I482" s="52"/>
      <c r="J482" s="52"/>
      <c r="K482" s="52"/>
      <c r="L482" s="54" t="s">
        <v>143</v>
      </c>
    </row>
    <row r="483" spans="1:12">
      <c r="A483" s="48" t="s">
        <v>2111</v>
      </c>
      <c r="B483" s="48" t="s">
        <v>2123</v>
      </c>
      <c r="C483" s="48">
        <v>2300815</v>
      </c>
      <c r="D483" s="52"/>
      <c r="E483" s="52" t="s">
        <v>713</v>
      </c>
      <c r="F483" s="52"/>
      <c r="G483" s="52"/>
      <c r="H483" s="52"/>
      <c r="I483" s="52"/>
      <c r="J483" s="52"/>
      <c r="K483" s="52"/>
      <c r="L483" s="54" t="s">
        <v>143</v>
      </c>
    </row>
    <row r="484" spans="1:12">
      <c r="A484" s="48" t="s">
        <v>2111</v>
      </c>
      <c r="B484" s="48" t="s">
        <v>2123</v>
      </c>
      <c r="C484" s="48">
        <v>2300815</v>
      </c>
      <c r="D484" s="52"/>
      <c r="E484" s="52" t="s">
        <v>714</v>
      </c>
      <c r="F484" s="52"/>
      <c r="G484" s="52"/>
      <c r="H484" s="52"/>
      <c r="I484" s="52"/>
      <c r="J484" s="52"/>
      <c r="K484" s="52"/>
      <c r="L484" s="54" t="s">
        <v>143</v>
      </c>
    </row>
    <row r="485" spans="1:12">
      <c r="A485" s="48" t="s">
        <v>2111</v>
      </c>
      <c r="B485" s="48" t="s">
        <v>2123</v>
      </c>
      <c r="C485" s="48">
        <v>2300815</v>
      </c>
      <c r="D485" s="52"/>
      <c r="E485" s="52" t="s">
        <v>715</v>
      </c>
      <c r="F485" s="52"/>
      <c r="G485" s="52"/>
      <c r="H485" s="52"/>
      <c r="I485" s="52"/>
      <c r="J485" s="52"/>
      <c r="K485" s="52"/>
      <c r="L485" s="54" t="s">
        <v>143</v>
      </c>
    </row>
    <row r="486" spans="1:12">
      <c r="A486" s="48" t="s">
        <v>2111</v>
      </c>
      <c r="B486" s="48" t="s">
        <v>2123</v>
      </c>
      <c r="C486" s="48">
        <v>2300815</v>
      </c>
      <c r="D486" s="52"/>
      <c r="E486" s="52" t="s">
        <v>716</v>
      </c>
      <c r="F486" s="52"/>
      <c r="G486" s="52"/>
      <c r="H486" s="52"/>
      <c r="I486" s="52"/>
      <c r="J486" s="52"/>
      <c r="K486" s="52"/>
      <c r="L486" s="54" t="s">
        <v>143</v>
      </c>
    </row>
    <row r="487" spans="1:12">
      <c r="A487" s="48" t="s">
        <v>2111</v>
      </c>
      <c r="B487" s="48" t="s">
        <v>2123</v>
      </c>
      <c r="C487" s="48">
        <v>2300815</v>
      </c>
      <c r="D487" s="52"/>
      <c r="E487" s="52" t="s">
        <v>717</v>
      </c>
      <c r="F487" s="52"/>
      <c r="G487" s="52"/>
      <c r="H487" s="52"/>
      <c r="I487" s="52"/>
      <c r="J487" s="52"/>
      <c r="K487" s="52"/>
      <c r="L487" s="54" t="s">
        <v>143</v>
      </c>
    </row>
    <row r="488" spans="1:12">
      <c r="A488" s="48" t="s">
        <v>2111</v>
      </c>
      <c r="B488" s="48" t="s">
        <v>2123</v>
      </c>
      <c r="C488" s="48">
        <v>2300815</v>
      </c>
      <c r="D488" s="52"/>
      <c r="E488" s="52" t="s">
        <v>718</v>
      </c>
      <c r="F488" s="52"/>
      <c r="G488" s="52"/>
      <c r="H488" s="52"/>
      <c r="I488" s="52"/>
      <c r="J488" s="52"/>
      <c r="K488" s="52"/>
      <c r="L488" s="54" t="s">
        <v>143</v>
      </c>
    </row>
    <row r="489" spans="1:12">
      <c r="A489" s="48" t="s">
        <v>2111</v>
      </c>
      <c r="B489" s="48" t="s">
        <v>2123</v>
      </c>
      <c r="C489" s="48">
        <v>2300815</v>
      </c>
      <c r="D489" s="52"/>
      <c r="E489" s="52" t="s">
        <v>1609</v>
      </c>
      <c r="F489" s="52"/>
      <c r="G489" s="52"/>
      <c r="H489" s="52"/>
      <c r="I489" s="52"/>
      <c r="J489" s="52"/>
      <c r="K489" s="52"/>
      <c r="L489" s="54" t="s">
        <v>143</v>
      </c>
    </row>
    <row r="490" spans="1:12">
      <c r="A490" s="48" t="s">
        <v>2111</v>
      </c>
      <c r="B490" s="48" t="s">
        <v>2123</v>
      </c>
      <c r="C490" s="48">
        <v>2300815</v>
      </c>
      <c r="D490" s="52"/>
      <c r="E490" s="52" t="s">
        <v>42</v>
      </c>
      <c r="F490" s="52"/>
      <c r="G490" s="52"/>
      <c r="H490" s="52"/>
      <c r="I490" s="52"/>
      <c r="J490" s="52"/>
      <c r="K490" s="52"/>
      <c r="L490" s="54" t="s">
        <v>143</v>
      </c>
    </row>
    <row r="491" spans="1:12">
      <c r="A491" s="48" t="s">
        <v>2111</v>
      </c>
      <c r="B491" s="48" t="s">
        <v>2130</v>
      </c>
      <c r="C491" s="48">
        <v>2300825</v>
      </c>
      <c r="D491" s="52"/>
      <c r="E491" s="52" t="s">
        <v>730</v>
      </c>
      <c r="F491" s="52"/>
      <c r="G491" s="52"/>
      <c r="H491" s="52"/>
      <c r="I491" s="52"/>
      <c r="J491" s="52"/>
      <c r="K491" s="52"/>
      <c r="L491" s="54" t="s">
        <v>144</v>
      </c>
    </row>
    <row r="492" spans="1:12">
      <c r="A492" s="48" t="s">
        <v>2111</v>
      </c>
      <c r="B492" s="48" t="s">
        <v>2130</v>
      </c>
      <c r="C492" s="48">
        <v>2300825</v>
      </c>
      <c r="D492" s="52"/>
      <c r="E492" s="52" t="s">
        <v>2062</v>
      </c>
      <c r="F492" s="52" t="s">
        <v>2726</v>
      </c>
      <c r="G492" s="52" t="s">
        <v>51</v>
      </c>
      <c r="H492" s="52"/>
      <c r="I492" s="52"/>
      <c r="J492" s="52"/>
      <c r="K492" s="52"/>
      <c r="L492" s="54" t="s">
        <v>144</v>
      </c>
    </row>
    <row r="493" spans="1:12">
      <c r="A493" s="48" t="s">
        <v>2111</v>
      </c>
      <c r="B493" s="48" t="s">
        <v>2128</v>
      </c>
      <c r="C493" s="48">
        <v>2300830</v>
      </c>
      <c r="D493" s="52"/>
      <c r="E493" s="52" t="s">
        <v>2086</v>
      </c>
      <c r="F493" s="52"/>
      <c r="G493" s="52"/>
      <c r="H493" s="52"/>
      <c r="I493" s="52"/>
      <c r="J493" s="52"/>
      <c r="K493" s="52"/>
      <c r="L493" s="54" t="s">
        <v>145</v>
      </c>
    </row>
    <row r="494" spans="1:12">
      <c r="A494" s="48" t="s">
        <v>2111</v>
      </c>
      <c r="B494" s="48" t="s">
        <v>2128</v>
      </c>
      <c r="C494" s="48">
        <v>2300830</v>
      </c>
      <c r="D494" s="52"/>
      <c r="E494" s="52" t="s">
        <v>1851</v>
      </c>
      <c r="F494" s="52"/>
      <c r="G494" s="52"/>
      <c r="H494" s="52"/>
      <c r="I494" s="52"/>
      <c r="J494" s="52"/>
      <c r="K494" s="52"/>
      <c r="L494" s="54" t="s">
        <v>145</v>
      </c>
    </row>
    <row r="495" spans="1:12">
      <c r="A495" s="48" t="s">
        <v>2111</v>
      </c>
      <c r="B495" s="48" t="s">
        <v>2128</v>
      </c>
      <c r="C495" s="48">
        <v>2300830</v>
      </c>
      <c r="D495" s="52"/>
      <c r="E495" s="52" t="s">
        <v>1852</v>
      </c>
      <c r="F495" s="52"/>
      <c r="G495" s="52"/>
      <c r="H495" s="52"/>
      <c r="I495" s="52"/>
      <c r="J495" s="52"/>
      <c r="K495" s="52"/>
      <c r="L495" s="54" t="s">
        <v>145</v>
      </c>
    </row>
    <row r="496" spans="1:12">
      <c r="A496" s="48" t="s">
        <v>2111</v>
      </c>
      <c r="B496" s="48" t="s">
        <v>2128</v>
      </c>
      <c r="C496" s="48">
        <v>2300830</v>
      </c>
      <c r="D496" s="52"/>
      <c r="E496" s="52" t="s">
        <v>731</v>
      </c>
      <c r="F496" s="52"/>
      <c r="G496" s="52"/>
      <c r="H496" s="52"/>
      <c r="I496" s="52"/>
      <c r="J496" s="52"/>
      <c r="K496" s="52"/>
      <c r="L496" s="54" t="s">
        <v>145</v>
      </c>
    </row>
    <row r="497" spans="1:12">
      <c r="A497" s="48" t="s">
        <v>2111</v>
      </c>
      <c r="B497" s="48" t="s">
        <v>2128</v>
      </c>
      <c r="C497" s="48">
        <v>2300830</v>
      </c>
      <c r="D497" s="52"/>
      <c r="E497" s="52" t="s">
        <v>732</v>
      </c>
      <c r="F497" s="52"/>
      <c r="G497" s="52"/>
      <c r="H497" s="52"/>
      <c r="I497" s="52"/>
      <c r="J497" s="52"/>
      <c r="K497" s="52"/>
      <c r="L497" s="54" t="s">
        <v>145</v>
      </c>
    </row>
    <row r="498" spans="1:12">
      <c r="A498" s="48" t="s">
        <v>2111</v>
      </c>
      <c r="B498" s="48" t="s">
        <v>2128</v>
      </c>
      <c r="C498" s="48">
        <v>2300830</v>
      </c>
      <c r="D498" s="52"/>
      <c r="E498" s="52" t="s">
        <v>733</v>
      </c>
      <c r="F498" s="52"/>
      <c r="G498" s="52"/>
      <c r="H498" s="52"/>
      <c r="I498" s="52"/>
      <c r="J498" s="52"/>
      <c r="K498" s="52"/>
      <c r="L498" s="54" t="s">
        <v>145</v>
      </c>
    </row>
    <row r="499" spans="1:12">
      <c r="A499" s="48" t="s">
        <v>2111</v>
      </c>
      <c r="B499" s="48" t="s">
        <v>2129</v>
      </c>
      <c r="C499" s="48">
        <v>2300840</v>
      </c>
      <c r="D499" s="52"/>
      <c r="E499" s="52" t="s">
        <v>1835</v>
      </c>
      <c r="F499" s="52"/>
      <c r="G499" s="52"/>
      <c r="H499" s="52"/>
      <c r="I499" s="52"/>
      <c r="J499" s="52"/>
      <c r="K499" s="52"/>
      <c r="L499" s="54" t="s">
        <v>146</v>
      </c>
    </row>
    <row r="500" spans="1:12">
      <c r="A500" s="48" t="s">
        <v>2111</v>
      </c>
      <c r="B500" s="48" t="s">
        <v>2124</v>
      </c>
      <c r="C500" s="48">
        <v>2300871</v>
      </c>
      <c r="D500" s="52"/>
      <c r="E500" s="52" t="s">
        <v>37</v>
      </c>
      <c r="F500" s="52"/>
      <c r="G500" s="52"/>
      <c r="H500" s="52"/>
      <c r="I500" s="52"/>
      <c r="J500" s="52"/>
      <c r="K500" s="52"/>
      <c r="L500" s="54" t="s">
        <v>147</v>
      </c>
    </row>
    <row r="501" spans="1:12">
      <c r="A501" s="48" t="s">
        <v>2111</v>
      </c>
      <c r="B501" s="48" t="s">
        <v>2124</v>
      </c>
      <c r="C501" s="48">
        <v>2300871</v>
      </c>
      <c r="D501" s="52"/>
      <c r="E501" s="52" t="s">
        <v>38</v>
      </c>
      <c r="F501" s="52"/>
      <c r="G501" s="52"/>
      <c r="H501" s="52"/>
      <c r="I501" s="52"/>
      <c r="J501" s="52"/>
      <c r="K501" s="52"/>
      <c r="L501" s="54" t="s">
        <v>147</v>
      </c>
    </row>
    <row r="502" spans="1:12">
      <c r="A502" s="48" t="s">
        <v>2111</v>
      </c>
      <c r="B502" s="48" t="s">
        <v>2124</v>
      </c>
      <c r="C502" s="48">
        <v>2300871</v>
      </c>
      <c r="D502" s="52"/>
      <c r="E502" s="52" t="s">
        <v>39</v>
      </c>
      <c r="F502" s="52"/>
      <c r="G502" s="52"/>
      <c r="H502" s="52"/>
      <c r="I502" s="52"/>
      <c r="J502" s="52"/>
      <c r="K502" s="52"/>
      <c r="L502" s="54" t="s">
        <v>147</v>
      </c>
    </row>
    <row r="503" spans="1:12">
      <c r="A503" s="48" t="s">
        <v>2111</v>
      </c>
      <c r="B503" s="48" t="s">
        <v>2124</v>
      </c>
      <c r="C503" s="48">
        <v>2300871</v>
      </c>
      <c r="D503" s="52"/>
      <c r="E503" s="52" t="s">
        <v>40</v>
      </c>
      <c r="F503" s="52"/>
      <c r="G503" s="52"/>
      <c r="H503" s="52"/>
      <c r="I503" s="52"/>
      <c r="J503" s="52"/>
      <c r="K503" s="52"/>
      <c r="L503" s="54" t="s">
        <v>147</v>
      </c>
    </row>
    <row r="504" spans="1:12">
      <c r="A504" s="48" t="s">
        <v>2111</v>
      </c>
      <c r="B504" s="48" t="s">
        <v>2115</v>
      </c>
      <c r="C504" s="48">
        <v>2300880</v>
      </c>
      <c r="D504" s="52"/>
      <c r="E504" s="52" t="s">
        <v>705</v>
      </c>
      <c r="F504" s="52" t="s">
        <v>2726</v>
      </c>
      <c r="G504" s="52" t="s">
        <v>52</v>
      </c>
      <c r="H504" s="52"/>
      <c r="I504" s="52"/>
      <c r="J504" s="52"/>
      <c r="K504" s="52"/>
      <c r="L504" s="54" t="s">
        <v>148</v>
      </c>
    </row>
    <row r="505" spans="1:12">
      <c r="A505" s="48" t="s">
        <v>2111</v>
      </c>
      <c r="B505" s="48" t="s">
        <v>2115</v>
      </c>
      <c r="C505" s="48">
        <v>2300880</v>
      </c>
      <c r="D505" s="52"/>
      <c r="E505" s="52" t="s">
        <v>1863</v>
      </c>
      <c r="F505" s="52"/>
      <c r="G505" s="52"/>
      <c r="H505" s="52"/>
      <c r="I505" s="52"/>
      <c r="J505" s="52"/>
      <c r="K505" s="52"/>
      <c r="L505" s="54" t="s">
        <v>148</v>
      </c>
    </row>
    <row r="506" spans="1:12">
      <c r="A506" s="48" t="s">
        <v>2111</v>
      </c>
      <c r="B506" s="48" t="s">
        <v>2115</v>
      </c>
      <c r="C506" s="48">
        <v>2300880</v>
      </c>
      <c r="D506" s="52"/>
      <c r="E506" s="52" t="s">
        <v>706</v>
      </c>
      <c r="F506" s="52"/>
      <c r="G506" s="52"/>
      <c r="H506" s="52"/>
      <c r="I506" s="52"/>
      <c r="J506" s="52"/>
      <c r="K506" s="52"/>
      <c r="L506" s="54" t="s">
        <v>148</v>
      </c>
    </row>
    <row r="507" spans="1:12">
      <c r="A507" s="48" t="s">
        <v>2111</v>
      </c>
      <c r="B507" s="48" t="s">
        <v>2115</v>
      </c>
      <c r="C507" s="48">
        <v>2300880</v>
      </c>
      <c r="D507" s="52"/>
      <c r="E507" s="52" t="s">
        <v>707</v>
      </c>
      <c r="F507" s="52"/>
      <c r="G507" s="52"/>
      <c r="H507" s="52"/>
      <c r="I507" s="52"/>
      <c r="J507" s="52"/>
      <c r="K507" s="52"/>
      <c r="L507" s="54" t="s">
        <v>148</v>
      </c>
    </row>
    <row r="508" spans="1:12">
      <c r="A508" s="48" t="s">
        <v>2111</v>
      </c>
      <c r="B508" s="48" t="s">
        <v>2115</v>
      </c>
      <c r="C508" s="48">
        <v>2300880</v>
      </c>
      <c r="D508" s="52"/>
      <c r="E508" s="52" t="s">
        <v>708</v>
      </c>
      <c r="F508" s="52"/>
      <c r="G508" s="52"/>
      <c r="H508" s="52"/>
      <c r="I508" s="52"/>
      <c r="J508" s="52"/>
      <c r="K508" s="52"/>
      <c r="L508" s="54" t="s">
        <v>148</v>
      </c>
    </row>
    <row r="509" spans="1:12">
      <c r="A509" s="48" t="s">
        <v>2111</v>
      </c>
      <c r="B509" s="48" t="s">
        <v>2115</v>
      </c>
      <c r="C509" s="48">
        <v>2300880</v>
      </c>
      <c r="D509" s="52"/>
      <c r="E509" s="52" t="s">
        <v>709</v>
      </c>
      <c r="F509" s="52"/>
      <c r="G509" s="52"/>
      <c r="H509" s="52"/>
      <c r="I509" s="52"/>
      <c r="J509" s="52"/>
      <c r="K509" s="52"/>
      <c r="L509" s="54" t="s">
        <v>148</v>
      </c>
    </row>
    <row r="510" spans="1:12">
      <c r="A510" s="48" t="s">
        <v>2111</v>
      </c>
      <c r="B510" s="48" t="s">
        <v>2115</v>
      </c>
      <c r="C510" s="48">
        <v>2300880</v>
      </c>
      <c r="D510" s="52"/>
      <c r="E510" s="52" t="s">
        <v>710</v>
      </c>
      <c r="F510" s="52"/>
      <c r="G510" s="52"/>
      <c r="H510" s="52"/>
      <c r="I510" s="52"/>
      <c r="J510" s="52"/>
      <c r="K510" s="52"/>
      <c r="L510" s="54" t="s">
        <v>148</v>
      </c>
    </row>
    <row r="511" spans="1:12">
      <c r="A511" s="48" t="s">
        <v>2111</v>
      </c>
      <c r="B511" s="48" t="s">
        <v>2115</v>
      </c>
      <c r="C511" s="48">
        <v>2300880</v>
      </c>
      <c r="D511" s="52"/>
      <c r="E511" s="52" t="s">
        <v>728</v>
      </c>
      <c r="F511" s="52"/>
      <c r="G511" s="52"/>
      <c r="H511" s="52"/>
      <c r="I511" s="52"/>
      <c r="J511" s="52"/>
      <c r="K511" s="52"/>
      <c r="L511" s="54" t="s">
        <v>148</v>
      </c>
    </row>
    <row r="512" spans="1:12">
      <c r="A512" s="48" t="s">
        <v>2111</v>
      </c>
      <c r="B512" s="48" t="s">
        <v>2115</v>
      </c>
      <c r="C512" s="48">
        <v>2300880</v>
      </c>
      <c r="D512" s="52"/>
      <c r="E512" s="52" t="s">
        <v>2094</v>
      </c>
      <c r="F512" s="52"/>
      <c r="G512" s="52"/>
      <c r="H512" s="52"/>
      <c r="I512" s="52"/>
      <c r="J512" s="52"/>
      <c r="K512" s="52"/>
      <c r="L512" s="54" t="s">
        <v>148</v>
      </c>
    </row>
    <row r="513" spans="1:12">
      <c r="A513" s="48" t="s">
        <v>2111</v>
      </c>
      <c r="B513" s="48" t="s">
        <v>2115</v>
      </c>
      <c r="C513" s="48">
        <v>2300880</v>
      </c>
      <c r="D513" s="52"/>
      <c r="E513" s="52" t="s">
        <v>729</v>
      </c>
      <c r="F513" s="52"/>
      <c r="G513" s="52"/>
      <c r="H513" s="52"/>
      <c r="I513" s="52"/>
      <c r="J513" s="52"/>
      <c r="K513" s="52"/>
      <c r="L513" s="54" t="s">
        <v>148</v>
      </c>
    </row>
    <row r="514" spans="1:12">
      <c r="A514" s="48" t="s">
        <v>2111</v>
      </c>
      <c r="B514" s="48" t="s">
        <v>2115</v>
      </c>
      <c r="C514" s="48">
        <v>2300880</v>
      </c>
      <c r="D514" s="52"/>
      <c r="E514" s="52" t="s">
        <v>1838</v>
      </c>
      <c r="F514" s="52"/>
      <c r="G514" s="52"/>
      <c r="H514" s="52"/>
      <c r="I514" s="52"/>
      <c r="J514" s="52"/>
      <c r="K514" s="52"/>
      <c r="L514" s="54" t="s">
        <v>148</v>
      </c>
    </row>
    <row r="515" spans="1:12">
      <c r="A515" s="48" t="s">
        <v>2111</v>
      </c>
      <c r="B515" s="48" t="s">
        <v>2115</v>
      </c>
      <c r="C515" s="48">
        <v>2300880</v>
      </c>
      <c r="D515" s="52"/>
      <c r="E515" s="52" t="s">
        <v>705</v>
      </c>
      <c r="F515" s="52"/>
      <c r="G515" s="52"/>
      <c r="H515" s="52"/>
      <c r="I515" s="52"/>
      <c r="J515" s="52"/>
      <c r="K515" s="52"/>
      <c r="L515" s="54" t="s">
        <v>148</v>
      </c>
    </row>
    <row r="516" spans="1:12">
      <c r="A516" s="48" t="s">
        <v>2111</v>
      </c>
      <c r="B516" s="48" t="s">
        <v>2115</v>
      </c>
      <c r="C516" s="48">
        <v>2300880</v>
      </c>
      <c r="D516" s="52"/>
      <c r="E516" s="52" t="s">
        <v>738</v>
      </c>
      <c r="F516" s="52"/>
      <c r="G516" s="52"/>
      <c r="H516" s="52"/>
      <c r="I516" s="52"/>
      <c r="J516" s="52"/>
      <c r="K516" s="52"/>
      <c r="L516" s="54" t="s">
        <v>148</v>
      </c>
    </row>
    <row r="517" spans="1:12">
      <c r="A517" s="48" t="s">
        <v>2111</v>
      </c>
      <c r="B517" s="48" t="s">
        <v>2115</v>
      </c>
      <c r="C517" s="48">
        <v>2300880</v>
      </c>
      <c r="D517" s="52"/>
      <c r="E517" s="52" t="s">
        <v>739</v>
      </c>
      <c r="F517" s="52"/>
      <c r="G517" s="52"/>
      <c r="H517" s="52"/>
      <c r="I517" s="52"/>
      <c r="J517" s="52"/>
      <c r="K517" s="52"/>
      <c r="L517" s="54" t="s">
        <v>148</v>
      </c>
    </row>
    <row r="518" spans="1:12">
      <c r="A518" s="48" t="s">
        <v>2111</v>
      </c>
      <c r="B518" s="48" t="s">
        <v>2115</v>
      </c>
      <c r="C518" s="48">
        <v>2300880</v>
      </c>
      <c r="D518" s="52"/>
      <c r="E518" s="52" t="s">
        <v>740</v>
      </c>
      <c r="F518" s="52"/>
      <c r="G518" s="52"/>
      <c r="H518" s="52"/>
      <c r="I518" s="52"/>
      <c r="J518" s="52"/>
      <c r="K518" s="52"/>
      <c r="L518" s="54" t="s">
        <v>148</v>
      </c>
    </row>
    <row r="519" spans="1:12">
      <c r="A519" s="48" t="s">
        <v>2111</v>
      </c>
      <c r="B519" s="48" t="s">
        <v>2115</v>
      </c>
      <c r="C519" s="48">
        <v>2300880</v>
      </c>
      <c r="D519" s="52"/>
      <c r="E519" s="52" t="s">
        <v>741</v>
      </c>
      <c r="F519" s="52"/>
      <c r="G519" s="52"/>
      <c r="H519" s="52"/>
      <c r="I519" s="52"/>
      <c r="J519" s="52"/>
      <c r="K519" s="52"/>
      <c r="L519" s="54" t="s">
        <v>148</v>
      </c>
    </row>
    <row r="520" spans="1:12">
      <c r="A520" s="48" t="s">
        <v>2111</v>
      </c>
      <c r="B520" s="48" t="s">
        <v>2115</v>
      </c>
      <c r="C520" s="48">
        <v>2300880</v>
      </c>
      <c r="D520" s="52"/>
      <c r="E520" s="52" t="s">
        <v>1807</v>
      </c>
      <c r="F520" s="52"/>
      <c r="G520" s="52"/>
      <c r="H520" s="52"/>
      <c r="I520" s="52"/>
      <c r="J520" s="52"/>
      <c r="K520" s="52"/>
      <c r="L520" s="54" t="s">
        <v>148</v>
      </c>
    </row>
    <row r="521" spans="1:12">
      <c r="A521" s="48" t="s">
        <v>2111</v>
      </c>
      <c r="B521" s="48" t="s">
        <v>2115</v>
      </c>
      <c r="C521" s="48">
        <v>2300880</v>
      </c>
      <c r="D521" s="52"/>
      <c r="E521" s="52" t="s">
        <v>1803</v>
      </c>
      <c r="F521" s="52"/>
      <c r="G521" s="52"/>
      <c r="H521" s="52"/>
      <c r="I521" s="52"/>
      <c r="J521" s="52"/>
      <c r="K521" s="52"/>
      <c r="L521" s="54" t="s">
        <v>148</v>
      </c>
    </row>
    <row r="522" spans="1:12">
      <c r="A522" s="48" t="s">
        <v>2111</v>
      </c>
      <c r="B522" s="48" t="s">
        <v>2115</v>
      </c>
      <c r="C522" s="48">
        <v>2300880</v>
      </c>
      <c r="D522" s="52"/>
      <c r="E522" s="52" t="s">
        <v>1828</v>
      </c>
      <c r="F522" s="52"/>
      <c r="G522" s="52"/>
      <c r="H522" s="52"/>
      <c r="I522" s="52"/>
      <c r="J522" s="52"/>
      <c r="K522" s="52"/>
      <c r="L522" s="54" t="s">
        <v>148</v>
      </c>
    </row>
    <row r="523" spans="1:12">
      <c r="A523" s="48" t="s">
        <v>2111</v>
      </c>
      <c r="B523" s="48" t="s">
        <v>2115</v>
      </c>
      <c r="C523" s="48">
        <v>2300880</v>
      </c>
      <c r="D523" s="52"/>
      <c r="E523" s="52" t="s">
        <v>1829</v>
      </c>
      <c r="F523" s="52"/>
      <c r="G523" s="52"/>
      <c r="H523" s="52"/>
      <c r="I523" s="52"/>
      <c r="J523" s="52"/>
      <c r="K523" s="52"/>
      <c r="L523" s="54" t="s">
        <v>148</v>
      </c>
    </row>
    <row r="524" spans="1:12">
      <c r="A524" s="48" t="s">
        <v>2111</v>
      </c>
      <c r="B524" s="48" t="s">
        <v>2115</v>
      </c>
      <c r="C524" s="48">
        <v>2300880</v>
      </c>
      <c r="D524" s="52"/>
      <c r="E524" s="52" t="s">
        <v>1837</v>
      </c>
      <c r="F524" s="52"/>
      <c r="G524" s="52"/>
      <c r="H524" s="52"/>
      <c r="I524" s="52"/>
      <c r="J524" s="52"/>
      <c r="K524" s="52"/>
      <c r="L524" s="54" t="s">
        <v>148</v>
      </c>
    </row>
    <row r="525" spans="1:12">
      <c r="A525" s="48" t="s">
        <v>2111</v>
      </c>
      <c r="B525" s="48" t="s">
        <v>2115</v>
      </c>
      <c r="C525" s="48">
        <v>2300880</v>
      </c>
      <c r="D525" s="52"/>
      <c r="E525" s="52" t="s">
        <v>1964</v>
      </c>
      <c r="F525" s="52"/>
      <c r="G525" s="52"/>
      <c r="H525" s="52"/>
      <c r="I525" s="52"/>
      <c r="J525" s="52"/>
      <c r="K525" s="52"/>
      <c r="L525" s="54" t="s">
        <v>148</v>
      </c>
    </row>
    <row r="526" spans="1:12">
      <c r="A526" s="48" t="s">
        <v>2111</v>
      </c>
      <c r="B526" s="48" t="s">
        <v>2115</v>
      </c>
      <c r="C526" s="48">
        <v>2300880</v>
      </c>
      <c r="D526" s="52"/>
      <c r="E526" s="52" t="s">
        <v>2035</v>
      </c>
      <c r="F526" s="52"/>
      <c r="G526" s="52"/>
      <c r="H526" s="52"/>
      <c r="I526" s="52"/>
      <c r="J526" s="52"/>
      <c r="K526" s="52"/>
      <c r="L526" s="54" t="s">
        <v>148</v>
      </c>
    </row>
    <row r="527" spans="1:12">
      <c r="A527" s="48" t="s">
        <v>2111</v>
      </c>
      <c r="B527" s="48" t="s">
        <v>2115</v>
      </c>
      <c r="C527" s="48">
        <v>2300880</v>
      </c>
      <c r="D527" s="52"/>
      <c r="E527" s="52" t="s">
        <v>1955</v>
      </c>
      <c r="F527" s="52"/>
      <c r="G527" s="52"/>
      <c r="H527" s="52"/>
      <c r="I527" s="52"/>
      <c r="J527" s="52"/>
      <c r="K527" s="52"/>
      <c r="L527" s="54" t="s">
        <v>148</v>
      </c>
    </row>
    <row r="528" spans="1:12">
      <c r="A528" s="48" t="s">
        <v>2111</v>
      </c>
      <c r="B528" s="48" t="s">
        <v>2115</v>
      </c>
      <c r="C528" s="48">
        <v>2300880</v>
      </c>
      <c r="D528" s="52"/>
      <c r="E528" s="52" t="s">
        <v>1956</v>
      </c>
      <c r="F528" s="52"/>
      <c r="G528" s="52"/>
      <c r="H528" s="52"/>
      <c r="I528" s="52"/>
      <c r="J528" s="52"/>
      <c r="K528" s="52"/>
      <c r="L528" s="54" t="s">
        <v>148</v>
      </c>
    </row>
    <row r="529" spans="1:12">
      <c r="A529" s="48" t="s">
        <v>2111</v>
      </c>
      <c r="B529" s="48" t="s">
        <v>2115</v>
      </c>
      <c r="C529" s="48">
        <v>2300880</v>
      </c>
      <c r="D529" s="52"/>
      <c r="E529" s="52" t="s">
        <v>1958</v>
      </c>
      <c r="F529" s="52"/>
      <c r="G529" s="52"/>
      <c r="H529" s="52"/>
      <c r="I529" s="52"/>
      <c r="J529" s="52"/>
      <c r="K529" s="52"/>
      <c r="L529" s="54" t="s">
        <v>148</v>
      </c>
    </row>
    <row r="530" spans="1:12">
      <c r="A530" s="48" t="s">
        <v>2111</v>
      </c>
      <c r="B530" s="48" t="s">
        <v>2115</v>
      </c>
      <c r="C530" s="48">
        <v>2300880</v>
      </c>
      <c r="D530" s="52"/>
      <c r="E530" s="52" t="s">
        <v>1959</v>
      </c>
      <c r="F530" s="52"/>
      <c r="G530" s="52"/>
      <c r="H530" s="52"/>
      <c r="I530" s="52"/>
      <c r="J530" s="52"/>
      <c r="K530" s="52"/>
      <c r="L530" s="54" t="s">
        <v>148</v>
      </c>
    </row>
    <row r="531" spans="1:12">
      <c r="A531" s="48" t="s">
        <v>2111</v>
      </c>
      <c r="B531" s="48" t="s">
        <v>2115</v>
      </c>
      <c r="C531" s="48">
        <v>2300880</v>
      </c>
      <c r="D531" s="52"/>
      <c r="E531" s="52" t="s">
        <v>1957</v>
      </c>
      <c r="F531" s="52"/>
      <c r="G531" s="52"/>
      <c r="H531" s="52"/>
      <c r="I531" s="52"/>
      <c r="J531" s="52"/>
      <c r="K531" s="52"/>
      <c r="L531" s="54" t="s">
        <v>148</v>
      </c>
    </row>
    <row r="532" spans="1:12">
      <c r="A532" s="48" t="s">
        <v>2111</v>
      </c>
      <c r="B532" s="48" t="s">
        <v>2115</v>
      </c>
      <c r="C532" s="48">
        <v>2300880</v>
      </c>
      <c r="D532" s="52"/>
      <c r="E532" s="52" t="s">
        <v>2054</v>
      </c>
      <c r="F532" s="52"/>
      <c r="G532" s="52"/>
      <c r="H532" s="52"/>
      <c r="I532" s="52"/>
      <c r="J532" s="52"/>
      <c r="K532" s="52"/>
      <c r="L532" s="54" t="s">
        <v>148</v>
      </c>
    </row>
    <row r="533" spans="1:12">
      <c r="A533" s="48" t="s">
        <v>2111</v>
      </c>
      <c r="B533" s="48" t="s">
        <v>2115</v>
      </c>
      <c r="C533" s="48">
        <v>2300880</v>
      </c>
      <c r="D533" s="52"/>
      <c r="E533" s="52" t="s">
        <v>2056</v>
      </c>
      <c r="F533" s="52"/>
      <c r="G533" s="52"/>
      <c r="H533" s="52"/>
      <c r="I533" s="52"/>
      <c r="J533" s="52"/>
      <c r="K533" s="52"/>
      <c r="L533" s="54" t="s">
        <v>148</v>
      </c>
    </row>
    <row r="534" spans="1:12">
      <c r="A534" s="48" t="s">
        <v>2111</v>
      </c>
      <c r="B534" s="48" t="s">
        <v>2115</v>
      </c>
      <c r="C534" s="48">
        <v>2300880</v>
      </c>
      <c r="D534" s="52"/>
      <c r="E534" s="52" t="s">
        <v>742</v>
      </c>
      <c r="F534" s="52"/>
      <c r="G534" s="52"/>
      <c r="H534" s="52"/>
      <c r="I534" s="52"/>
      <c r="J534" s="52"/>
      <c r="K534" s="52"/>
      <c r="L534" s="54" t="s">
        <v>148</v>
      </c>
    </row>
    <row r="535" spans="1:12">
      <c r="A535" s="48" t="s">
        <v>2111</v>
      </c>
      <c r="B535" s="48" t="s">
        <v>2115</v>
      </c>
      <c r="C535" s="48">
        <v>2300880</v>
      </c>
      <c r="D535" s="52"/>
      <c r="E535" s="52" t="s">
        <v>2047</v>
      </c>
      <c r="F535" s="52"/>
      <c r="G535" s="52"/>
      <c r="H535" s="52"/>
      <c r="I535" s="52"/>
      <c r="J535" s="52"/>
      <c r="K535" s="52"/>
      <c r="L535" s="54" t="s">
        <v>148</v>
      </c>
    </row>
    <row r="536" spans="1:12">
      <c r="A536" s="48" t="s">
        <v>2111</v>
      </c>
      <c r="B536" s="48" t="s">
        <v>2115</v>
      </c>
      <c r="C536" s="48">
        <v>2300880</v>
      </c>
      <c r="D536" s="52"/>
      <c r="E536" s="52" t="s">
        <v>2057</v>
      </c>
      <c r="F536" s="52"/>
      <c r="G536" s="52"/>
      <c r="H536" s="52"/>
      <c r="I536" s="52"/>
      <c r="J536" s="52"/>
      <c r="K536" s="52"/>
      <c r="L536" s="54" t="s">
        <v>148</v>
      </c>
    </row>
    <row r="537" spans="1:12">
      <c r="A537" s="48" t="s">
        <v>2111</v>
      </c>
      <c r="B537" s="48" t="s">
        <v>2115</v>
      </c>
      <c r="C537" s="48">
        <v>2300880</v>
      </c>
      <c r="D537" s="52"/>
      <c r="E537" s="52" t="s">
        <v>2033</v>
      </c>
      <c r="F537" s="52"/>
      <c r="G537" s="52"/>
      <c r="H537" s="52"/>
      <c r="I537" s="52"/>
      <c r="J537" s="52"/>
      <c r="K537" s="52"/>
      <c r="L537" s="54" t="s">
        <v>148</v>
      </c>
    </row>
    <row r="538" spans="1:12">
      <c r="A538" s="48" t="s">
        <v>2111</v>
      </c>
      <c r="B538" s="48" t="s">
        <v>2115</v>
      </c>
      <c r="C538" s="48">
        <v>2300880</v>
      </c>
      <c r="D538" s="52"/>
      <c r="E538" s="52" t="s">
        <v>2049</v>
      </c>
      <c r="F538" s="52"/>
      <c r="G538" s="52"/>
      <c r="H538" s="52"/>
      <c r="I538" s="52"/>
      <c r="J538" s="52"/>
      <c r="K538" s="52"/>
      <c r="L538" s="54" t="s">
        <v>148</v>
      </c>
    </row>
    <row r="539" spans="1:12">
      <c r="A539" s="48" t="s">
        <v>2111</v>
      </c>
      <c r="B539" s="48" t="s">
        <v>2115</v>
      </c>
      <c r="C539" s="48">
        <v>2300880</v>
      </c>
      <c r="D539" s="52"/>
      <c r="E539" s="52" t="s">
        <v>2029</v>
      </c>
      <c r="F539" s="52"/>
      <c r="G539" s="52"/>
      <c r="H539" s="52"/>
      <c r="I539" s="52"/>
      <c r="J539" s="52"/>
      <c r="K539" s="52"/>
      <c r="L539" s="54" t="s">
        <v>148</v>
      </c>
    </row>
    <row r="540" spans="1:12">
      <c r="A540" s="48" t="s">
        <v>2111</v>
      </c>
      <c r="B540" s="48" t="s">
        <v>2115</v>
      </c>
      <c r="C540" s="48">
        <v>2300880</v>
      </c>
      <c r="D540" s="52"/>
      <c r="E540" s="52" t="s">
        <v>2042</v>
      </c>
      <c r="F540" s="52"/>
      <c r="G540" s="52"/>
      <c r="H540" s="52"/>
      <c r="I540" s="52"/>
      <c r="J540" s="52"/>
      <c r="K540" s="52"/>
      <c r="L540" s="54" t="s">
        <v>148</v>
      </c>
    </row>
    <row r="541" spans="1:12">
      <c r="A541" s="48" t="s">
        <v>2111</v>
      </c>
      <c r="B541" s="48" t="s">
        <v>2115</v>
      </c>
      <c r="C541" s="48">
        <v>2300880</v>
      </c>
      <c r="D541" s="52"/>
      <c r="E541" s="52" t="s">
        <v>743</v>
      </c>
      <c r="F541" s="52"/>
      <c r="G541" s="52"/>
      <c r="H541" s="52"/>
      <c r="I541" s="52"/>
      <c r="J541" s="52"/>
      <c r="K541" s="52"/>
      <c r="L541" s="54" t="s">
        <v>148</v>
      </c>
    </row>
    <row r="542" spans="1:12">
      <c r="A542" s="48" t="s">
        <v>2111</v>
      </c>
      <c r="B542" s="48" t="s">
        <v>2115</v>
      </c>
      <c r="C542" s="48">
        <v>2300880</v>
      </c>
      <c r="D542" s="52"/>
      <c r="E542" s="52" t="s">
        <v>1854</v>
      </c>
      <c r="F542" s="52"/>
      <c r="G542" s="52"/>
      <c r="H542" s="52"/>
      <c r="I542" s="52"/>
      <c r="J542" s="52"/>
      <c r="K542" s="52"/>
      <c r="L542" s="54" t="s">
        <v>148</v>
      </c>
    </row>
    <row r="543" spans="1:12">
      <c r="A543" s="48" t="s">
        <v>2111</v>
      </c>
      <c r="B543" s="48" t="s">
        <v>2115</v>
      </c>
      <c r="C543" s="48">
        <v>2300880</v>
      </c>
      <c r="D543" s="52"/>
      <c r="E543" s="52" t="s">
        <v>758</v>
      </c>
      <c r="F543" s="52"/>
      <c r="G543" s="52"/>
      <c r="H543" s="52"/>
      <c r="I543" s="52"/>
      <c r="J543" s="52"/>
      <c r="K543" s="52"/>
      <c r="L543" s="54" t="s">
        <v>148</v>
      </c>
    </row>
    <row r="544" spans="1:12">
      <c r="A544" s="48" t="s">
        <v>2111</v>
      </c>
      <c r="B544" s="48" t="s">
        <v>2115</v>
      </c>
      <c r="C544" s="48">
        <v>2300880</v>
      </c>
      <c r="D544" s="52"/>
      <c r="E544" s="52" t="s">
        <v>759</v>
      </c>
      <c r="F544" s="52"/>
      <c r="G544" s="52"/>
      <c r="H544" s="52"/>
      <c r="I544" s="52"/>
      <c r="J544" s="52"/>
      <c r="K544" s="52"/>
      <c r="L544" s="54" t="s">
        <v>148</v>
      </c>
    </row>
    <row r="545" spans="1:12">
      <c r="A545" s="48" t="s">
        <v>2111</v>
      </c>
      <c r="B545" s="48" t="s">
        <v>2115</v>
      </c>
      <c r="C545" s="48">
        <v>2300880</v>
      </c>
      <c r="D545" s="52"/>
      <c r="E545" s="52" t="s">
        <v>760</v>
      </c>
      <c r="F545" s="52"/>
      <c r="G545" s="52"/>
      <c r="H545" s="52"/>
      <c r="I545" s="52"/>
      <c r="J545" s="52"/>
      <c r="K545" s="52"/>
      <c r="L545" s="54" t="s">
        <v>148</v>
      </c>
    </row>
    <row r="546" spans="1:12">
      <c r="A546" s="48" t="s">
        <v>2111</v>
      </c>
      <c r="B546" s="48" t="s">
        <v>2115</v>
      </c>
      <c r="C546" s="48">
        <v>2300880</v>
      </c>
      <c r="D546" s="52"/>
      <c r="E546" s="52" t="s">
        <v>761</v>
      </c>
      <c r="F546" s="52"/>
      <c r="G546" s="52"/>
      <c r="H546" s="52"/>
      <c r="I546" s="52"/>
      <c r="J546" s="52"/>
      <c r="K546" s="52"/>
      <c r="L546" s="54" t="s">
        <v>148</v>
      </c>
    </row>
    <row r="547" spans="1:12">
      <c r="A547" s="48" t="s">
        <v>2111</v>
      </c>
      <c r="B547" s="48" t="s">
        <v>2115</v>
      </c>
      <c r="C547" s="48">
        <v>2300880</v>
      </c>
      <c r="D547" s="52"/>
      <c r="E547" s="52" t="s">
        <v>762</v>
      </c>
      <c r="F547" s="52"/>
      <c r="G547" s="52"/>
      <c r="H547" s="52"/>
      <c r="I547" s="52"/>
      <c r="J547" s="52"/>
      <c r="K547" s="52"/>
      <c r="L547" s="54" t="s">
        <v>148</v>
      </c>
    </row>
    <row r="548" spans="1:12">
      <c r="A548" s="48" t="s">
        <v>2111</v>
      </c>
      <c r="B548" s="48" t="s">
        <v>2115</v>
      </c>
      <c r="C548" s="48">
        <v>2300880</v>
      </c>
      <c r="D548" s="52"/>
      <c r="E548" s="52" t="s">
        <v>763</v>
      </c>
      <c r="F548" s="52"/>
      <c r="G548" s="52"/>
      <c r="H548" s="52"/>
      <c r="I548" s="52"/>
      <c r="J548" s="52"/>
      <c r="K548" s="52"/>
      <c r="L548" s="54" t="s">
        <v>148</v>
      </c>
    </row>
    <row r="549" spans="1:12">
      <c r="A549" s="48" t="s">
        <v>2111</v>
      </c>
      <c r="B549" s="48" t="s">
        <v>2115</v>
      </c>
      <c r="C549" s="48">
        <v>2300880</v>
      </c>
      <c r="D549" s="52"/>
      <c r="E549" s="52" t="s">
        <v>768</v>
      </c>
      <c r="F549" s="52"/>
      <c r="G549" s="52"/>
      <c r="H549" s="52"/>
      <c r="I549" s="52"/>
      <c r="J549" s="52"/>
      <c r="K549" s="52"/>
      <c r="L549" s="54" t="s">
        <v>148</v>
      </c>
    </row>
    <row r="550" spans="1:12">
      <c r="A550" s="48" t="s">
        <v>2111</v>
      </c>
      <c r="B550" s="48" t="s">
        <v>2115</v>
      </c>
      <c r="C550" s="48">
        <v>2300880</v>
      </c>
      <c r="D550" s="52"/>
      <c r="E550" s="52" t="s">
        <v>1843</v>
      </c>
      <c r="F550" s="52"/>
      <c r="G550" s="52"/>
      <c r="H550" s="52"/>
      <c r="I550" s="52"/>
      <c r="J550" s="52"/>
      <c r="K550" s="52"/>
      <c r="L550" s="54" t="s">
        <v>148</v>
      </c>
    </row>
    <row r="551" spans="1:12">
      <c r="A551" s="48" t="s">
        <v>2111</v>
      </c>
      <c r="B551" s="48" t="s">
        <v>2115</v>
      </c>
      <c r="C551" s="48">
        <v>2300880</v>
      </c>
      <c r="D551" s="52"/>
      <c r="E551" s="52" t="s">
        <v>769</v>
      </c>
      <c r="F551" s="52"/>
      <c r="G551" s="52"/>
      <c r="H551" s="52"/>
      <c r="I551" s="52"/>
      <c r="J551" s="52"/>
      <c r="K551" s="52"/>
      <c r="L551" s="54" t="s">
        <v>148</v>
      </c>
    </row>
    <row r="552" spans="1:12">
      <c r="A552" s="48" t="s">
        <v>2111</v>
      </c>
      <c r="B552" s="48" t="s">
        <v>2115</v>
      </c>
      <c r="C552" s="48">
        <v>2300880</v>
      </c>
      <c r="D552" s="52"/>
      <c r="E552" s="52" t="s">
        <v>770</v>
      </c>
      <c r="F552" s="52"/>
      <c r="G552" s="52"/>
      <c r="H552" s="52"/>
      <c r="I552" s="52"/>
      <c r="J552" s="52"/>
      <c r="K552" s="52"/>
      <c r="L552" s="54" t="s">
        <v>148</v>
      </c>
    </row>
    <row r="553" spans="1:12">
      <c r="A553" s="48" t="s">
        <v>2111</v>
      </c>
      <c r="B553" s="48" t="s">
        <v>2115</v>
      </c>
      <c r="C553" s="48">
        <v>2300880</v>
      </c>
      <c r="D553" s="52"/>
      <c r="E553" s="52" t="s">
        <v>771</v>
      </c>
      <c r="F553" s="52"/>
      <c r="G553" s="52"/>
      <c r="H553" s="52"/>
      <c r="I553" s="52"/>
      <c r="J553" s="52"/>
      <c r="K553" s="52"/>
      <c r="L553" s="54" t="s">
        <v>148</v>
      </c>
    </row>
    <row r="554" spans="1:12">
      <c r="A554" s="48" t="s">
        <v>2111</v>
      </c>
      <c r="B554" s="48" t="s">
        <v>2115</v>
      </c>
      <c r="C554" s="48">
        <v>2300880</v>
      </c>
      <c r="D554" s="52"/>
      <c r="E554" s="52" t="s">
        <v>772</v>
      </c>
      <c r="F554" s="52"/>
      <c r="G554" s="52"/>
      <c r="H554" s="52"/>
      <c r="I554" s="52"/>
      <c r="J554" s="52"/>
      <c r="K554" s="52"/>
      <c r="L554" s="54" t="s">
        <v>148</v>
      </c>
    </row>
    <row r="555" spans="1:12">
      <c r="A555" s="48" t="s">
        <v>2111</v>
      </c>
      <c r="B555" s="48" t="s">
        <v>2115</v>
      </c>
      <c r="C555" s="48">
        <v>2300880</v>
      </c>
      <c r="D555" s="52"/>
      <c r="E555" s="52" t="s">
        <v>773</v>
      </c>
      <c r="F555" s="52"/>
      <c r="G555" s="52"/>
      <c r="H555" s="52"/>
      <c r="I555" s="52"/>
      <c r="J555" s="52"/>
      <c r="K555" s="52"/>
      <c r="L555" s="54" t="s">
        <v>148</v>
      </c>
    </row>
    <row r="556" spans="1:12">
      <c r="A556" s="48" t="s">
        <v>2111</v>
      </c>
      <c r="B556" s="48" t="s">
        <v>2115</v>
      </c>
      <c r="C556" s="48">
        <v>2300880</v>
      </c>
      <c r="D556" s="52"/>
      <c r="E556" s="52" t="s">
        <v>774</v>
      </c>
      <c r="F556" s="52"/>
      <c r="G556" s="52"/>
      <c r="H556" s="52"/>
      <c r="I556" s="52"/>
      <c r="J556" s="52"/>
      <c r="K556" s="52"/>
      <c r="L556" s="54" t="s">
        <v>148</v>
      </c>
    </row>
    <row r="557" spans="1:12">
      <c r="A557" s="48" t="s">
        <v>2111</v>
      </c>
      <c r="B557" s="48" t="s">
        <v>2115</v>
      </c>
      <c r="C557" s="48">
        <v>2300880</v>
      </c>
      <c r="D557" s="52"/>
      <c r="E557" s="52" t="s">
        <v>775</v>
      </c>
      <c r="F557" s="52"/>
      <c r="G557" s="52"/>
      <c r="H557" s="52"/>
      <c r="I557" s="52"/>
      <c r="J557" s="52"/>
      <c r="K557" s="52"/>
      <c r="L557" s="54" t="s">
        <v>148</v>
      </c>
    </row>
    <row r="558" spans="1:12">
      <c r="A558" s="48" t="s">
        <v>2111</v>
      </c>
      <c r="B558" s="48" t="s">
        <v>2115</v>
      </c>
      <c r="C558" s="48">
        <v>2300880</v>
      </c>
      <c r="D558" s="52"/>
      <c r="E558" s="52" t="s">
        <v>776</v>
      </c>
      <c r="F558" s="52"/>
      <c r="G558" s="52"/>
      <c r="H558" s="52"/>
      <c r="I558" s="52"/>
      <c r="J558" s="52"/>
      <c r="K558" s="52"/>
      <c r="L558" s="54" t="s">
        <v>148</v>
      </c>
    </row>
    <row r="559" spans="1:12">
      <c r="A559" s="48" t="s">
        <v>2111</v>
      </c>
      <c r="B559" s="48" t="s">
        <v>2115</v>
      </c>
      <c r="C559" s="48">
        <v>2300880</v>
      </c>
      <c r="D559" s="52"/>
      <c r="E559" s="52" t="s">
        <v>777</v>
      </c>
      <c r="F559" s="52"/>
      <c r="G559" s="52"/>
      <c r="H559" s="52"/>
      <c r="I559" s="52"/>
      <c r="J559" s="52"/>
      <c r="K559" s="52"/>
      <c r="L559" s="54" t="s">
        <v>148</v>
      </c>
    </row>
    <row r="560" spans="1:12">
      <c r="A560" s="48" t="s">
        <v>2111</v>
      </c>
      <c r="B560" s="48" t="s">
        <v>2115</v>
      </c>
      <c r="C560" s="48">
        <v>2300880</v>
      </c>
      <c r="D560" s="52"/>
      <c r="E560" s="52" t="s">
        <v>778</v>
      </c>
      <c r="F560" s="52"/>
      <c r="G560" s="52"/>
      <c r="H560" s="52"/>
      <c r="I560" s="52"/>
      <c r="J560" s="52"/>
      <c r="K560" s="52"/>
      <c r="L560" s="54" t="s">
        <v>148</v>
      </c>
    </row>
    <row r="561" spans="1:12">
      <c r="A561" s="48" t="s">
        <v>2111</v>
      </c>
      <c r="B561" s="48" t="s">
        <v>2115</v>
      </c>
      <c r="C561" s="48">
        <v>2300880</v>
      </c>
      <c r="D561" s="52"/>
      <c r="E561" s="52" t="s">
        <v>779</v>
      </c>
      <c r="F561" s="52"/>
      <c r="G561" s="52"/>
      <c r="H561" s="52"/>
      <c r="I561" s="52"/>
      <c r="J561" s="52"/>
      <c r="K561" s="52"/>
      <c r="L561" s="54" t="s">
        <v>148</v>
      </c>
    </row>
    <row r="562" spans="1:12">
      <c r="A562" s="48" t="s">
        <v>2111</v>
      </c>
      <c r="B562" s="48" t="s">
        <v>2115</v>
      </c>
      <c r="C562" s="48">
        <v>2300880</v>
      </c>
      <c r="D562" s="52"/>
      <c r="E562" s="52" t="s">
        <v>1833</v>
      </c>
      <c r="F562" s="52"/>
      <c r="G562" s="52"/>
      <c r="H562" s="52"/>
      <c r="I562" s="52"/>
      <c r="J562" s="52"/>
      <c r="K562" s="52"/>
      <c r="L562" s="54" t="s">
        <v>148</v>
      </c>
    </row>
    <row r="563" spans="1:12">
      <c r="A563" s="48" t="s">
        <v>2111</v>
      </c>
      <c r="B563" s="48" t="s">
        <v>2115</v>
      </c>
      <c r="C563" s="48">
        <v>2300880</v>
      </c>
      <c r="D563" s="52"/>
      <c r="E563" s="52" t="s">
        <v>780</v>
      </c>
      <c r="F563" s="52"/>
      <c r="G563" s="52"/>
      <c r="H563" s="52"/>
      <c r="I563" s="52"/>
      <c r="J563" s="52"/>
      <c r="K563" s="52"/>
      <c r="L563" s="54" t="s">
        <v>148</v>
      </c>
    </row>
    <row r="564" spans="1:12">
      <c r="A564" s="48" t="s">
        <v>2111</v>
      </c>
      <c r="B564" s="48" t="s">
        <v>2115</v>
      </c>
      <c r="C564" s="48">
        <v>2300880</v>
      </c>
      <c r="D564" s="52"/>
      <c r="E564" s="52" t="s">
        <v>781</v>
      </c>
      <c r="F564" s="52"/>
      <c r="G564" s="52"/>
      <c r="H564" s="52"/>
      <c r="I564" s="52"/>
      <c r="J564" s="52"/>
      <c r="K564" s="52"/>
      <c r="L564" s="54" t="s">
        <v>148</v>
      </c>
    </row>
    <row r="565" spans="1:12">
      <c r="A565" s="48" t="s">
        <v>2111</v>
      </c>
      <c r="B565" s="48" t="s">
        <v>2115</v>
      </c>
      <c r="C565" s="48">
        <v>2300880</v>
      </c>
      <c r="D565" s="52"/>
      <c r="E565" s="52" t="s">
        <v>782</v>
      </c>
      <c r="F565" s="52"/>
      <c r="G565" s="52"/>
      <c r="H565" s="52"/>
      <c r="I565" s="52"/>
      <c r="J565" s="52"/>
      <c r="K565" s="52"/>
      <c r="L565" s="54" t="s">
        <v>148</v>
      </c>
    </row>
    <row r="566" spans="1:12">
      <c r="A566" s="48" t="s">
        <v>2111</v>
      </c>
      <c r="B566" s="48" t="s">
        <v>2115</v>
      </c>
      <c r="C566" s="48">
        <v>2300880</v>
      </c>
      <c r="D566" s="52"/>
      <c r="E566" s="52" t="s">
        <v>556</v>
      </c>
      <c r="F566" s="52"/>
      <c r="G566" s="52"/>
      <c r="H566" s="52"/>
      <c r="I566" s="52"/>
      <c r="J566" s="52"/>
      <c r="K566" s="52"/>
      <c r="L566" s="54" t="s">
        <v>148</v>
      </c>
    </row>
    <row r="567" spans="1:12">
      <c r="A567" s="48" t="s">
        <v>2111</v>
      </c>
      <c r="B567" s="48" t="s">
        <v>2115</v>
      </c>
      <c r="C567" s="48">
        <v>2300880</v>
      </c>
      <c r="D567" s="52"/>
      <c r="E567" s="52" t="s">
        <v>783</v>
      </c>
      <c r="F567" s="52"/>
      <c r="G567" s="52"/>
      <c r="H567" s="52"/>
      <c r="I567" s="52"/>
      <c r="J567" s="52"/>
      <c r="K567" s="52"/>
      <c r="L567" s="54" t="s">
        <v>148</v>
      </c>
    </row>
    <row r="568" spans="1:12">
      <c r="A568" s="48" t="s">
        <v>2111</v>
      </c>
      <c r="B568" s="48" t="s">
        <v>2115</v>
      </c>
      <c r="C568" s="48">
        <v>2300880</v>
      </c>
      <c r="D568" s="52"/>
      <c r="E568" s="52" t="s">
        <v>1460</v>
      </c>
      <c r="F568" s="52"/>
      <c r="G568" s="52"/>
      <c r="H568" s="52"/>
      <c r="I568" s="52"/>
      <c r="J568" s="52"/>
      <c r="K568" s="52"/>
      <c r="L568" s="54" t="s">
        <v>148</v>
      </c>
    </row>
    <row r="569" spans="1:12">
      <c r="A569" s="48" t="s">
        <v>2111</v>
      </c>
      <c r="B569" s="48" t="s">
        <v>2115</v>
      </c>
      <c r="C569" s="48">
        <v>2300880</v>
      </c>
      <c r="D569" s="52"/>
      <c r="E569" s="52" t="s">
        <v>784</v>
      </c>
      <c r="F569" s="52"/>
      <c r="G569" s="52"/>
      <c r="H569" s="52"/>
      <c r="I569" s="52"/>
      <c r="J569" s="52"/>
      <c r="K569" s="52"/>
      <c r="L569" s="54" t="s">
        <v>148</v>
      </c>
    </row>
    <row r="570" spans="1:12">
      <c r="A570" s="48" t="s">
        <v>2111</v>
      </c>
      <c r="B570" s="48" t="s">
        <v>2115</v>
      </c>
      <c r="C570" s="48">
        <v>2300880</v>
      </c>
      <c r="D570" s="52"/>
      <c r="E570" s="52" t="s">
        <v>785</v>
      </c>
      <c r="F570" s="52"/>
      <c r="G570" s="52"/>
      <c r="H570" s="52"/>
      <c r="I570" s="52"/>
      <c r="J570" s="52"/>
      <c r="K570" s="52"/>
      <c r="L570" s="54" t="s">
        <v>148</v>
      </c>
    </row>
    <row r="571" spans="1:12">
      <c r="A571" s="48" t="s">
        <v>2111</v>
      </c>
      <c r="B571" s="48" t="s">
        <v>2115</v>
      </c>
      <c r="C571" s="48">
        <v>2300880</v>
      </c>
      <c r="D571" s="52"/>
      <c r="E571" s="52" t="s">
        <v>786</v>
      </c>
      <c r="F571" s="52"/>
      <c r="G571" s="52"/>
      <c r="H571" s="52"/>
      <c r="I571" s="52"/>
      <c r="J571" s="52"/>
      <c r="K571" s="52"/>
      <c r="L571" s="54" t="s">
        <v>148</v>
      </c>
    </row>
    <row r="572" spans="1:12">
      <c r="A572" s="48" t="s">
        <v>2111</v>
      </c>
      <c r="B572" s="48" t="s">
        <v>2115</v>
      </c>
      <c r="C572" s="48">
        <v>2300880</v>
      </c>
      <c r="D572" s="52"/>
      <c r="E572" s="52" t="s">
        <v>787</v>
      </c>
      <c r="F572" s="52"/>
      <c r="G572" s="52"/>
      <c r="H572" s="52"/>
      <c r="I572" s="52"/>
      <c r="J572" s="52"/>
      <c r="K572" s="52"/>
      <c r="L572" s="54" t="s">
        <v>148</v>
      </c>
    </row>
    <row r="573" spans="1:12">
      <c r="A573" s="48" t="s">
        <v>2111</v>
      </c>
      <c r="B573" s="48" t="s">
        <v>2115</v>
      </c>
      <c r="C573" s="48">
        <v>2300880</v>
      </c>
      <c r="D573" s="52"/>
      <c r="E573" s="52" t="s">
        <v>788</v>
      </c>
      <c r="F573" s="52"/>
      <c r="G573" s="52"/>
      <c r="H573" s="52"/>
      <c r="I573" s="52"/>
      <c r="J573" s="52"/>
      <c r="K573" s="52"/>
      <c r="L573" s="54" t="s">
        <v>148</v>
      </c>
    </row>
    <row r="574" spans="1:12">
      <c r="A574" s="48" t="s">
        <v>2111</v>
      </c>
      <c r="B574" s="48" t="s">
        <v>2115</v>
      </c>
      <c r="C574" s="48">
        <v>2300880</v>
      </c>
      <c r="D574" s="52"/>
      <c r="E574" s="52" t="s">
        <v>789</v>
      </c>
      <c r="F574" s="52"/>
      <c r="G574" s="52"/>
      <c r="H574" s="52"/>
      <c r="I574" s="52"/>
      <c r="J574" s="52"/>
      <c r="K574" s="52"/>
      <c r="L574" s="54" t="s">
        <v>148</v>
      </c>
    </row>
    <row r="575" spans="1:12">
      <c r="A575" s="48" t="s">
        <v>2111</v>
      </c>
      <c r="B575" s="48" t="s">
        <v>2115</v>
      </c>
      <c r="C575" s="48">
        <v>2300880</v>
      </c>
      <c r="D575" s="52"/>
      <c r="E575" s="52" t="s">
        <v>790</v>
      </c>
      <c r="F575" s="52"/>
      <c r="G575" s="52"/>
      <c r="H575" s="52"/>
      <c r="I575" s="52"/>
      <c r="J575" s="52"/>
      <c r="K575" s="52"/>
      <c r="L575" s="54" t="s">
        <v>148</v>
      </c>
    </row>
    <row r="576" spans="1:12">
      <c r="A576" s="48" t="s">
        <v>2111</v>
      </c>
      <c r="B576" s="48" t="s">
        <v>2115</v>
      </c>
      <c r="C576" s="48">
        <v>2300880</v>
      </c>
      <c r="D576" s="52"/>
      <c r="E576" s="52" t="s">
        <v>791</v>
      </c>
      <c r="F576" s="52"/>
      <c r="G576" s="52"/>
      <c r="H576" s="52"/>
      <c r="I576" s="52"/>
      <c r="J576" s="52"/>
      <c r="K576" s="52"/>
      <c r="L576" s="54" t="s">
        <v>148</v>
      </c>
    </row>
    <row r="577" spans="1:12">
      <c r="A577" s="48" t="s">
        <v>2111</v>
      </c>
      <c r="B577" s="48" t="s">
        <v>2115</v>
      </c>
      <c r="C577" s="48">
        <v>2300880</v>
      </c>
      <c r="D577" s="52"/>
      <c r="E577" s="52" t="s">
        <v>1459</v>
      </c>
      <c r="F577" s="52"/>
      <c r="G577" s="52"/>
      <c r="H577" s="52"/>
      <c r="I577" s="52"/>
      <c r="J577" s="52"/>
      <c r="K577" s="52"/>
      <c r="L577" s="54" t="s">
        <v>148</v>
      </c>
    </row>
    <row r="578" spans="1:12">
      <c r="A578" s="48" t="s">
        <v>2111</v>
      </c>
      <c r="B578" s="48" t="s">
        <v>2115</v>
      </c>
      <c r="C578" s="48">
        <v>2300880</v>
      </c>
      <c r="D578" s="52"/>
      <c r="E578" s="52" t="s">
        <v>792</v>
      </c>
      <c r="F578" s="52"/>
      <c r="G578" s="52"/>
      <c r="H578" s="52"/>
      <c r="I578" s="52"/>
      <c r="J578" s="52"/>
      <c r="K578" s="52"/>
      <c r="L578" s="54" t="s">
        <v>148</v>
      </c>
    </row>
    <row r="579" spans="1:12">
      <c r="A579" s="48" t="s">
        <v>2111</v>
      </c>
      <c r="B579" s="48" t="s">
        <v>2115</v>
      </c>
      <c r="C579" s="48">
        <v>2300880</v>
      </c>
      <c r="D579" s="52"/>
      <c r="E579" s="52" t="s">
        <v>793</v>
      </c>
      <c r="F579" s="52"/>
      <c r="G579" s="52"/>
      <c r="H579" s="52"/>
      <c r="I579" s="52"/>
      <c r="J579" s="52"/>
      <c r="K579" s="52"/>
      <c r="L579" s="54" t="s">
        <v>148</v>
      </c>
    </row>
    <row r="580" spans="1:12">
      <c r="A580" s="48" t="s">
        <v>2111</v>
      </c>
      <c r="B580" s="48" t="s">
        <v>2115</v>
      </c>
      <c r="C580" s="48">
        <v>2300880</v>
      </c>
      <c r="D580" s="52"/>
      <c r="E580" s="52" t="s">
        <v>794</v>
      </c>
      <c r="F580" s="52"/>
      <c r="G580" s="52"/>
      <c r="H580" s="52"/>
      <c r="I580" s="52"/>
      <c r="J580" s="52"/>
      <c r="K580" s="52"/>
      <c r="L580" s="54" t="s">
        <v>148</v>
      </c>
    </row>
    <row r="581" spans="1:12">
      <c r="A581" s="48" t="s">
        <v>2111</v>
      </c>
      <c r="B581" s="48" t="s">
        <v>2115</v>
      </c>
      <c r="C581" s="48">
        <v>2300880</v>
      </c>
      <c r="D581" s="52"/>
      <c r="E581" s="52" t="s">
        <v>795</v>
      </c>
      <c r="F581" s="52"/>
      <c r="G581" s="52"/>
      <c r="H581" s="52"/>
      <c r="I581" s="52"/>
      <c r="J581" s="52"/>
      <c r="K581" s="52"/>
      <c r="L581" s="54" t="s">
        <v>148</v>
      </c>
    </row>
    <row r="582" spans="1:12">
      <c r="A582" s="48" t="s">
        <v>2111</v>
      </c>
      <c r="B582" s="48" t="s">
        <v>2115</v>
      </c>
      <c r="C582" s="48">
        <v>2300880</v>
      </c>
      <c r="D582" s="52"/>
      <c r="E582" s="52" t="s">
        <v>796</v>
      </c>
      <c r="F582" s="52"/>
      <c r="G582" s="52"/>
      <c r="H582" s="52"/>
      <c r="I582" s="52"/>
      <c r="J582" s="52"/>
      <c r="K582" s="52"/>
      <c r="L582" s="54" t="s">
        <v>148</v>
      </c>
    </row>
    <row r="583" spans="1:12">
      <c r="A583" s="48" t="s">
        <v>2111</v>
      </c>
      <c r="B583" s="48" t="s">
        <v>2115</v>
      </c>
      <c r="C583" s="48">
        <v>2300880</v>
      </c>
      <c r="D583" s="52"/>
      <c r="E583" s="52" t="s">
        <v>797</v>
      </c>
      <c r="F583" s="52"/>
      <c r="G583" s="52"/>
      <c r="H583" s="52"/>
      <c r="I583" s="52"/>
      <c r="J583" s="52"/>
      <c r="K583" s="52"/>
      <c r="L583" s="54" t="s">
        <v>148</v>
      </c>
    </row>
    <row r="584" spans="1:12">
      <c r="A584" s="48" t="s">
        <v>2111</v>
      </c>
      <c r="B584" s="48" t="s">
        <v>2115</v>
      </c>
      <c r="C584" s="48">
        <v>2300880</v>
      </c>
      <c r="D584" s="52"/>
      <c r="E584" s="52" t="s">
        <v>798</v>
      </c>
      <c r="F584" s="52"/>
      <c r="G584" s="52"/>
      <c r="H584" s="52"/>
      <c r="I584" s="52"/>
      <c r="J584" s="52"/>
      <c r="K584" s="52"/>
      <c r="L584" s="54" t="s">
        <v>148</v>
      </c>
    </row>
    <row r="585" spans="1:12">
      <c r="A585" s="48" t="s">
        <v>2111</v>
      </c>
      <c r="B585" s="48" t="s">
        <v>2115</v>
      </c>
      <c r="C585" s="48">
        <v>2300880</v>
      </c>
      <c r="D585" s="52"/>
      <c r="E585" s="52" t="s">
        <v>799</v>
      </c>
      <c r="F585" s="52"/>
      <c r="G585" s="52"/>
      <c r="H585" s="52"/>
      <c r="I585" s="52"/>
      <c r="J585" s="52"/>
      <c r="K585" s="52"/>
      <c r="L585" s="54" t="s">
        <v>148</v>
      </c>
    </row>
    <row r="586" spans="1:12">
      <c r="A586" s="48" t="s">
        <v>2111</v>
      </c>
      <c r="B586" s="48" t="s">
        <v>2115</v>
      </c>
      <c r="C586" s="48">
        <v>2300880</v>
      </c>
      <c r="D586" s="52"/>
      <c r="E586" s="52" t="s">
        <v>800</v>
      </c>
      <c r="F586" s="52"/>
      <c r="G586" s="52"/>
      <c r="H586" s="52"/>
      <c r="I586" s="52"/>
      <c r="J586" s="52"/>
      <c r="K586" s="52"/>
      <c r="L586" s="54" t="s">
        <v>148</v>
      </c>
    </row>
    <row r="587" spans="1:12">
      <c r="A587" s="48" t="s">
        <v>2111</v>
      </c>
      <c r="B587" s="48" t="s">
        <v>2115</v>
      </c>
      <c r="C587" s="48">
        <v>2300880</v>
      </c>
      <c r="D587" s="52"/>
      <c r="E587" s="52" t="s">
        <v>801</v>
      </c>
      <c r="F587" s="52"/>
      <c r="G587" s="52"/>
      <c r="H587" s="52"/>
      <c r="I587" s="52"/>
      <c r="J587" s="52"/>
      <c r="K587" s="52"/>
      <c r="L587" s="54" t="s">
        <v>148</v>
      </c>
    </row>
    <row r="588" spans="1:12">
      <c r="A588" s="48" t="s">
        <v>2111</v>
      </c>
      <c r="B588" s="48" t="s">
        <v>2115</v>
      </c>
      <c r="C588" s="48">
        <v>2300880</v>
      </c>
      <c r="D588" s="52"/>
      <c r="E588" s="52" t="s">
        <v>802</v>
      </c>
      <c r="F588" s="52"/>
      <c r="G588" s="52"/>
      <c r="H588" s="52"/>
      <c r="I588" s="52"/>
      <c r="J588" s="52"/>
      <c r="K588" s="52"/>
      <c r="L588" s="54" t="s">
        <v>148</v>
      </c>
    </row>
    <row r="589" spans="1:12">
      <c r="A589" s="48" t="s">
        <v>2111</v>
      </c>
      <c r="B589" s="48" t="s">
        <v>2115</v>
      </c>
      <c r="C589" s="48">
        <v>2300880</v>
      </c>
      <c r="D589" s="52"/>
      <c r="E589" s="52" t="s">
        <v>803</v>
      </c>
      <c r="F589" s="52"/>
      <c r="G589" s="52"/>
      <c r="H589" s="52"/>
      <c r="I589" s="52"/>
      <c r="J589" s="52"/>
      <c r="K589" s="52"/>
      <c r="L589" s="54" t="s">
        <v>148</v>
      </c>
    </row>
    <row r="590" spans="1:12">
      <c r="A590" s="48" t="s">
        <v>2111</v>
      </c>
      <c r="B590" s="48" t="s">
        <v>2115</v>
      </c>
      <c r="C590" s="48">
        <v>2300880</v>
      </c>
      <c r="D590" s="52"/>
      <c r="E590" s="52" t="s">
        <v>804</v>
      </c>
      <c r="F590" s="52"/>
      <c r="G590" s="52"/>
      <c r="H590" s="52"/>
      <c r="I590" s="52"/>
      <c r="J590" s="52"/>
      <c r="K590" s="52"/>
      <c r="L590" s="54" t="s">
        <v>148</v>
      </c>
    </row>
    <row r="591" spans="1:12">
      <c r="A591" s="48" t="s">
        <v>2111</v>
      </c>
      <c r="B591" s="48" t="s">
        <v>2115</v>
      </c>
      <c r="C591" s="48">
        <v>2300880</v>
      </c>
      <c r="D591" s="52"/>
      <c r="E591" s="52" t="s">
        <v>805</v>
      </c>
      <c r="F591" s="52"/>
      <c r="G591" s="52"/>
      <c r="H591" s="52"/>
      <c r="I591" s="52"/>
      <c r="J591" s="52"/>
      <c r="K591" s="52"/>
      <c r="L591" s="54" t="s">
        <v>148</v>
      </c>
    </row>
    <row r="592" spans="1:12">
      <c r="A592" s="48" t="s">
        <v>2111</v>
      </c>
      <c r="B592" s="48" t="s">
        <v>2115</v>
      </c>
      <c r="C592" s="48">
        <v>2300880</v>
      </c>
      <c r="D592" s="52"/>
      <c r="E592" s="52" t="s">
        <v>806</v>
      </c>
      <c r="F592" s="52"/>
      <c r="G592" s="52"/>
      <c r="H592" s="52"/>
      <c r="I592" s="52"/>
      <c r="J592" s="52"/>
      <c r="K592" s="52"/>
      <c r="L592" s="54" t="s">
        <v>148</v>
      </c>
    </row>
    <row r="593" spans="1:12">
      <c r="A593" s="48" t="s">
        <v>2111</v>
      </c>
      <c r="B593" s="48" t="s">
        <v>2115</v>
      </c>
      <c r="C593" s="48">
        <v>2300880</v>
      </c>
      <c r="D593" s="52"/>
      <c r="E593" s="52" t="s">
        <v>807</v>
      </c>
      <c r="F593" s="52"/>
      <c r="G593" s="52"/>
      <c r="H593" s="52"/>
      <c r="I593" s="52"/>
      <c r="J593" s="52"/>
      <c r="K593" s="52"/>
      <c r="L593" s="54" t="s">
        <v>148</v>
      </c>
    </row>
    <row r="594" spans="1:12">
      <c r="A594" s="48" t="s">
        <v>2111</v>
      </c>
      <c r="B594" s="48" t="s">
        <v>2115</v>
      </c>
      <c r="C594" s="48">
        <v>2300880</v>
      </c>
      <c r="D594" s="52"/>
      <c r="E594" s="52" t="s">
        <v>1856</v>
      </c>
      <c r="F594" s="52"/>
      <c r="G594" s="52"/>
      <c r="H594" s="52"/>
      <c r="I594" s="52"/>
      <c r="J594" s="52"/>
      <c r="K594" s="52"/>
      <c r="L594" s="54" t="s">
        <v>148</v>
      </c>
    </row>
    <row r="595" spans="1:12">
      <c r="A595" s="48" t="s">
        <v>2111</v>
      </c>
      <c r="B595" s="48" t="s">
        <v>2115</v>
      </c>
      <c r="C595" s="48">
        <v>2300880</v>
      </c>
      <c r="D595" s="52"/>
      <c r="E595" s="52" t="s">
        <v>808</v>
      </c>
      <c r="F595" s="52"/>
      <c r="G595" s="52"/>
      <c r="H595" s="52"/>
      <c r="I595" s="52"/>
      <c r="J595" s="52"/>
      <c r="K595" s="52"/>
      <c r="L595" s="54" t="s">
        <v>148</v>
      </c>
    </row>
    <row r="596" spans="1:12">
      <c r="A596" s="48" t="s">
        <v>2111</v>
      </c>
      <c r="B596" s="48" t="s">
        <v>2115</v>
      </c>
      <c r="C596" s="48">
        <v>2300880</v>
      </c>
      <c r="D596" s="52"/>
      <c r="E596" s="52" t="s">
        <v>809</v>
      </c>
      <c r="F596" s="52"/>
      <c r="G596" s="52"/>
      <c r="H596" s="52"/>
      <c r="I596" s="52"/>
      <c r="J596" s="52"/>
      <c r="K596" s="52"/>
      <c r="L596" s="54" t="s">
        <v>148</v>
      </c>
    </row>
    <row r="597" spans="1:12">
      <c r="A597" s="48" t="s">
        <v>2111</v>
      </c>
      <c r="B597" s="48" t="s">
        <v>2115</v>
      </c>
      <c r="C597" s="48">
        <v>2300880</v>
      </c>
      <c r="D597" s="52"/>
      <c r="E597" s="52" t="s">
        <v>810</v>
      </c>
      <c r="F597" s="52"/>
      <c r="G597" s="52"/>
      <c r="H597" s="52"/>
      <c r="I597" s="52"/>
      <c r="J597" s="52"/>
      <c r="K597" s="52"/>
      <c r="L597" s="54" t="s">
        <v>148</v>
      </c>
    </row>
    <row r="598" spans="1:12">
      <c r="A598" s="48" t="s">
        <v>2111</v>
      </c>
      <c r="B598" s="48" t="s">
        <v>2115</v>
      </c>
      <c r="C598" s="48">
        <v>2300880</v>
      </c>
      <c r="D598" s="52"/>
      <c r="E598" s="52" t="s">
        <v>811</v>
      </c>
      <c r="F598" s="52"/>
      <c r="G598" s="52"/>
      <c r="H598" s="52"/>
      <c r="I598" s="52"/>
      <c r="J598" s="52"/>
      <c r="K598" s="52"/>
      <c r="L598" s="54" t="s">
        <v>148</v>
      </c>
    </row>
    <row r="599" spans="1:12">
      <c r="A599" s="48" t="s">
        <v>2111</v>
      </c>
      <c r="B599" s="48" t="s">
        <v>2115</v>
      </c>
      <c r="C599" s="48">
        <v>2300880</v>
      </c>
      <c r="D599" s="52"/>
      <c r="E599" s="52" t="s">
        <v>812</v>
      </c>
      <c r="F599" s="52"/>
      <c r="G599" s="52"/>
      <c r="H599" s="52"/>
      <c r="I599" s="52"/>
      <c r="J599" s="52"/>
      <c r="K599" s="52"/>
      <c r="L599" s="54" t="s">
        <v>148</v>
      </c>
    </row>
    <row r="600" spans="1:12">
      <c r="A600" s="48" t="s">
        <v>2111</v>
      </c>
      <c r="B600" s="48" t="s">
        <v>2115</v>
      </c>
      <c r="C600" s="48">
        <v>2300880</v>
      </c>
      <c r="D600" s="52"/>
      <c r="E600" s="52" t="s">
        <v>813</v>
      </c>
      <c r="F600" s="52"/>
      <c r="G600" s="52"/>
      <c r="H600" s="52"/>
      <c r="I600" s="52"/>
      <c r="J600" s="52"/>
      <c r="K600" s="52"/>
      <c r="L600" s="54" t="s">
        <v>148</v>
      </c>
    </row>
    <row r="601" spans="1:12">
      <c r="A601" s="48" t="s">
        <v>2111</v>
      </c>
      <c r="B601" s="48" t="s">
        <v>2115</v>
      </c>
      <c r="C601" s="48">
        <v>2300880</v>
      </c>
      <c r="D601" s="52"/>
      <c r="E601" s="52" t="s">
        <v>814</v>
      </c>
      <c r="F601" s="52"/>
      <c r="G601" s="52"/>
      <c r="H601" s="52"/>
      <c r="I601" s="52"/>
      <c r="J601" s="52"/>
      <c r="K601" s="52"/>
      <c r="L601" s="54" t="s">
        <v>148</v>
      </c>
    </row>
    <row r="602" spans="1:12">
      <c r="A602" s="48" t="s">
        <v>2111</v>
      </c>
      <c r="B602" s="48" t="s">
        <v>2115</v>
      </c>
      <c r="C602" s="48">
        <v>2300880</v>
      </c>
      <c r="D602" s="52"/>
      <c r="E602" s="52" t="s">
        <v>815</v>
      </c>
      <c r="F602" s="52"/>
      <c r="G602" s="52"/>
      <c r="H602" s="52"/>
      <c r="I602" s="52"/>
      <c r="J602" s="52"/>
      <c r="K602" s="52"/>
      <c r="L602" s="54" t="s">
        <v>148</v>
      </c>
    </row>
    <row r="603" spans="1:12">
      <c r="A603" s="48" t="s">
        <v>2111</v>
      </c>
      <c r="B603" s="48" t="s">
        <v>2115</v>
      </c>
      <c r="C603" s="48">
        <v>2300880</v>
      </c>
      <c r="D603" s="52"/>
      <c r="E603" s="52" t="s">
        <v>816</v>
      </c>
      <c r="F603" s="52"/>
      <c r="G603" s="52"/>
      <c r="H603" s="52"/>
      <c r="I603" s="52"/>
      <c r="J603" s="52"/>
      <c r="K603" s="52"/>
      <c r="L603" s="54" t="s">
        <v>148</v>
      </c>
    </row>
    <row r="604" spans="1:12">
      <c r="A604" s="48" t="s">
        <v>2111</v>
      </c>
      <c r="B604" s="48" t="s">
        <v>2115</v>
      </c>
      <c r="C604" s="48">
        <v>2300880</v>
      </c>
      <c r="D604" s="52"/>
      <c r="E604" s="52" t="s">
        <v>817</v>
      </c>
      <c r="F604" s="52"/>
      <c r="G604" s="52"/>
      <c r="H604" s="52"/>
      <c r="I604" s="52"/>
      <c r="J604" s="52"/>
      <c r="K604" s="52"/>
      <c r="L604" s="54" t="s">
        <v>148</v>
      </c>
    </row>
    <row r="605" spans="1:12">
      <c r="A605" s="48" t="s">
        <v>2111</v>
      </c>
      <c r="B605" s="48" t="s">
        <v>2115</v>
      </c>
      <c r="C605" s="48">
        <v>2300880</v>
      </c>
      <c r="D605" s="52"/>
      <c r="E605" s="52" t="s">
        <v>818</v>
      </c>
      <c r="F605" s="52"/>
      <c r="G605" s="52"/>
      <c r="H605" s="52"/>
      <c r="I605" s="52"/>
      <c r="J605" s="52"/>
      <c r="K605" s="52"/>
      <c r="L605" s="54" t="s">
        <v>148</v>
      </c>
    </row>
    <row r="606" spans="1:12">
      <c r="A606" s="48" t="s">
        <v>2111</v>
      </c>
      <c r="B606" s="48" t="s">
        <v>2115</v>
      </c>
      <c r="C606" s="48">
        <v>2300880</v>
      </c>
      <c r="D606" s="52"/>
      <c r="E606" s="52" t="s">
        <v>1853</v>
      </c>
      <c r="F606" s="52"/>
      <c r="G606" s="52"/>
      <c r="H606" s="52"/>
      <c r="I606" s="52"/>
      <c r="J606" s="52"/>
      <c r="K606" s="52"/>
      <c r="L606" s="54" t="s">
        <v>148</v>
      </c>
    </row>
    <row r="607" spans="1:12">
      <c r="A607" s="48" t="s">
        <v>2111</v>
      </c>
      <c r="B607" s="48" t="s">
        <v>2115</v>
      </c>
      <c r="C607" s="48">
        <v>2300880</v>
      </c>
      <c r="D607" s="52"/>
      <c r="E607" s="52" t="s">
        <v>819</v>
      </c>
      <c r="F607" s="52"/>
      <c r="G607" s="52"/>
      <c r="H607" s="52"/>
      <c r="I607" s="52"/>
      <c r="J607" s="52"/>
      <c r="K607" s="52"/>
      <c r="L607" s="54" t="s">
        <v>148</v>
      </c>
    </row>
    <row r="608" spans="1:12">
      <c r="A608" s="48" t="s">
        <v>2111</v>
      </c>
      <c r="B608" s="48" t="s">
        <v>2115</v>
      </c>
      <c r="C608" s="48">
        <v>2300880</v>
      </c>
      <c r="D608" s="52"/>
      <c r="E608" s="52" t="s">
        <v>2073</v>
      </c>
      <c r="F608" s="52"/>
      <c r="G608" s="52"/>
      <c r="H608" s="52"/>
      <c r="I608" s="52"/>
      <c r="J608" s="52"/>
      <c r="K608" s="52"/>
      <c r="L608" s="54" t="s">
        <v>148</v>
      </c>
    </row>
    <row r="609" spans="1:12">
      <c r="A609" s="48" t="s">
        <v>2111</v>
      </c>
      <c r="B609" s="48" t="s">
        <v>2115</v>
      </c>
      <c r="C609" s="48">
        <v>2300880</v>
      </c>
      <c r="D609" s="52"/>
      <c r="E609" s="52" t="s">
        <v>2013</v>
      </c>
      <c r="F609" s="52"/>
      <c r="G609" s="52"/>
      <c r="H609" s="52"/>
      <c r="I609" s="52"/>
      <c r="J609" s="52"/>
      <c r="K609" s="52"/>
      <c r="L609" s="54" t="s">
        <v>148</v>
      </c>
    </row>
    <row r="610" spans="1:12">
      <c r="A610" s="48" t="s">
        <v>2111</v>
      </c>
      <c r="B610" s="48" t="s">
        <v>2115</v>
      </c>
      <c r="C610" s="48">
        <v>2300880</v>
      </c>
      <c r="D610" s="52"/>
      <c r="E610" s="52" t="s">
        <v>1412</v>
      </c>
      <c r="F610" s="52"/>
      <c r="G610" s="52"/>
      <c r="H610" s="52"/>
      <c r="I610" s="52"/>
      <c r="J610" s="52"/>
      <c r="K610" s="52"/>
      <c r="L610" s="54" t="s">
        <v>148</v>
      </c>
    </row>
    <row r="611" spans="1:12">
      <c r="A611" s="48" t="s">
        <v>2111</v>
      </c>
      <c r="B611" s="48" t="s">
        <v>2115</v>
      </c>
      <c r="C611" s="48">
        <v>2300880</v>
      </c>
      <c r="D611" s="52"/>
      <c r="E611" s="52" t="s">
        <v>820</v>
      </c>
      <c r="F611" s="52"/>
      <c r="G611" s="52"/>
      <c r="H611" s="52"/>
      <c r="I611" s="52"/>
      <c r="J611" s="52"/>
      <c r="K611" s="52"/>
      <c r="L611" s="54" t="s">
        <v>148</v>
      </c>
    </row>
    <row r="612" spans="1:12">
      <c r="A612" s="48" t="s">
        <v>2111</v>
      </c>
      <c r="B612" s="48" t="s">
        <v>2115</v>
      </c>
      <c r="C612" s="48">
        <v>2300880</v>
      </c>
      <c r="D612" s="52"/>
      <c r="E612" s="52" t="s">
        <v>821</v>
      </c>
      <c r="F612" s="52"/>
      <c r="G612" s="52"/>
      <c r="H612" s="52"/>
      <c r="I612" s="52"/>
      <c r="J612" s="52"/>
      <c r="K612" s="52"/>
      <c r="L612" s="54" t="s">
        <v>148</v>
      </c>
    </row>
    <row r="613" spans="1:12">
      <c r="A613" s="48" t="s">
        <v>2111</v>
      </c>
      <c r="B613" s="48" t="s">
        <v>2115</v>
      </c>
      <c r="C613" s="48">
        <v>2300880</v>
      </c>
      <c r="D613" s="52"/>
      <c r="E613" s="52" t="s">
        <v>822</v>
      </c>
      <c r="F613" s="52"/>
      <c r="G613" s="52"/>
      <c r="H613" s="52"/>
      <c r="I613" s="52"/>
      <c r="J613" s="52"/>
      <c r="K613" s="52"/>
      <c r="L613" s="54" t="s">
        <v>148</v>
      </c>
    </row>
    <row r="614" spans="1:12">
      <c r="A614" s="48" t="s">
        <v>2111</v>
      </c>
      <c r="B614" s="48" t="s">
        <v>2115</v>
      </c>
      <c r="C614" s="48">
        <v>2300880</v>
      </c>
      <c r="D614" s="52"/>
      <c r="E614" s="52" t="s">
        <v>744</v>
      </c>
      <c r="F614" s="52"/>
      <c r="G614" s="52"/>
      <c r="H614" s="52"/>
      <c r="I614" s="52"/>
      <c r="J614" s="52"/>
      <c r="K614" s="52"/>
      <c r="L614" s="54" t="s">
        <v>148</v>
      </c>
    </row>
    <row r="615" spans="1:12">
      <c r="A615" s="48" t="s">
        <v>2111</v>
      </c>
      <c r="B615" s="48" t="s">
        <v>2115</v>
      </c>
      <c r="C615" s="48">
        <v>2300880</v>
      </c>
      <c r="D615" s="52"/>
      <c r="E615" s="52" t="s">
        <v>823</v>
      </c>
      <c r="F615" s="52"/>
      <c r="G615" s="52"/>
      <c r="H615" s="52"/>
      <c r="I615" s="52"/>
      <c r="J615" s="52"/>
      <c r="K615" s="52"/>
      <c r="L615" s="54" t="s">
        <v>148</v>
      </c>
    </row>
    <row r="616" spans="1:12">
      <c r="A616" s="48" t="s">
        <v>2111</v>
      </c>
      <c r="B616" s="48" t="s">
        <v>2115</v>
      </c>
      <c r="C616" s="48">
        <v>2300880</v>
      </c>
      <c r="D616" s="52"/>
      <c r="E616" s="52" t="s">
        <v>824</v>
      </c>
      <c r="F616" s="52"/>
      <c r="G616" s="52"/>
      <c r="H616" s="52"/>
      <c r="I616" s="52"/>
      <c r="J616" s="52"/>
      <c r="K616" s="52"/>
      <c r="L616" s="54" t="s">
        <v>148</v>
      </c>
    </row>
    <row r="617" spans="1:12">
      <c r="A617" s="48" t="s">
        <v>2111</v>
      </c>
      <c r="B617" s="48" t="s">
        <v>2115</v>
      </c>
      <c r="C617" s="48">
        <v>2300880</v>
      </c>
      <c r="D617" s="52"/>
      <c r="E617" s="52" t="s">
        <v>825</v>
      </c>
      <c r="F617" s="52"/>
      <c r="G617" s="52"/>
      <c r="H617" s="52"/>
      <c r="I617" s="52"/>
      <c r="J617" s="52"/>
      <c r="K617" s="52"/>
      <c r="L617" s="54" t="s">
        <v>148</v>
      </c>
    </row>
    <row r="618" spans="1:12">
      <c r="A618" s="48" t="s">
        <v>2111</v>
      </c>
      <c r="B618" s="48" t="s">
        <v>2115</v>
      </c>
      <c r="C618" s="48">
        <v>2300880</v>
      </c>
      <c r="D618" s="52"/>
      <c r="E618" s="52" t="s">
        <v>826</v>
      </c>
      <c r="F618" s="52"/>
      <c r="G618" s="52"/>
      <c r="H618" s="52"/>
      <c r="I618" s="52"/>
      <c r="J618" s="52"/>
      <c r="K618" s="52"/>
      <c r="L618" s="54" t="s">
        <v>148</v>
      </c>
    </row>
    <row r="619" spans="1:12">
      <c r="A619" s="48" t="s">
        <v>2111</v>
      </c>
      <c r="B619" s="48" t="s">
        <v>2115</v>
      </c>
      <c r="C619" s="48">
        <v>2300880</v>
      </c>
      <c r="D619" s="52"/>
      <c r="E619" s="52" t="s">
        <v>827</v>
      </c>
      <c r="F619" s="52"/>
      <c r="G619" s="52"/>
      <c r="H619" s="52"/>
      <c r="I619" s="52"/>
      <c r="J619" s="52"/>
      <c r="K619" s="52"/>
      <c r="L619" s="54" t="s">
        <v>148</v>
      </c>
    </row>
    <row r="620" spans="1:12">
      <c r="A620" s="48" t="s">
        <v>2111</v>
      </c>
      <c r="B620" s="48" t="s">
        <v>2115</v>
      </c>
      <c r="C620" s="48">
        <v>2300880</v>
      </c>
      <c r="D620" s="52"/>
      <c r="E620" s="52" t="s">
        <v>828</v>
      </c>
      <c r="F620" s="52"/>
      <c r="G620" s="52"/>
      <c r="H620" s="52"/>
      <c r="I620" s="52"/>
      <c r="J620" s="52"/>
      <c r="K620" s="52"/>
      <c r="L620" s="54" t="s">
        <v>148</v>
      </c>
    </row>
    <row r="621" spans="1:12">
      <c r="A621" s="48" t="s">
        <v>2111</v>
      </c>
      <c r="B621" s="48" t="s">
        <v>2115</v>
      </c>
      <c r="C621" s="48">
        <v>2300880</v>
      </c>
      <c r="D621" s="52"/>
      <c r="E621" s="52" t="s">
        <v>829</v>
      </c>
      <c r="F621" s="52"/>
      <c r="G621" s="52"/>
      <c r="H621" s="52"/>
      <c r="I621" s="52"/>
      <c r="J621" s="52"/>
      <c r="K621" s="52"/>
      <c r="L621" s="54" t="s">
        <v>148</v>
      </c>
    </row>
    <row r="622" spans="1:12">
      <c r="A622" s="48" t="s">
        <v>2111</v>
      </c>
      <c r="B622" s="48" t="s">
        <v>2115</v>
      </c>
      <c r="C622" s="48">
        <v>2300880</v>
      </c>
      <c r="D622" s="52"/>
      <c r="E622" s="52" t="s">
        <v>830</v>
      </c>
      <c r="F622" s="52"/>
      <c r="G622" s="52"/>
      <c r="H622" s="52"/>
      <c r="I622" s="52"/>
      <c r="J622" s="52"/>
      <c r="K622" s="52"/>
      <c r="L622" s="54" t="s">
        <v>148</v>
      </c>
    </row>
    <row r="623" spans="1:12">
      <c r="A623" s="48" t="s">
        <v>2111</v>
      </c>
      <c r="B623" s="48" t="s">
        <v>2115</v>
      </c>
      <c r="C623" s="48">
        <v>2300880</v>
      </c>
      <c r="D623" s="52"/>
      <c r="E623" s="52" t="s">
        <v>749</v>
      </c>
      <c r="F623" s="52"/>
      <c r="G623" s="52"/>
      <c r="H623" s="52"/>
      <c r="I623" s="52"/>
      <c r="J623" s="52"/>
      <c r="K623" s="52"/>
      <c r="L623" s="54" t="s">
        <v>148</v>
      </c>
    </row>
    <row r="624" spans="1:12">
      <c r="A624" s="48" t="s">
        <v>2111</v>
      </c>
      <c r="B624" s="48" t="s">
        <v>2115</v>
      </c>
      <c r="C624" s="48">
        <v>2300880</v>
      </c>
      <c r="D624" s="52"/>
      <c r="E624" s="52" t="s">
        <v>831</v>
      </c>
      <c r="F624" s="52"/>
      <c r="G624" s="52"/>
      <c r="H624" s="52"/>
      <c r="I624" s="52"/>
      <c r="J624" s="52"/>
      <c r="K624" s="52"/>
      <c r="L624" s="54" t="s">
        <v>148</v>
      </c>
    </row>
    <row r="625" spans="1:12">
      <c r="A625" s="48" t="s">
        <v>2111</v>
      </c>
      <c r="B625" s="48" t="s">
        <v>2115</v>
      </c>
      <c r="C625" s="48">
        <v>2300880</v>
      </c>
      <c r="D625" s="52"/>
      <c r="E625" s="52" t="s">
        <v>832</v>
      </c>
      <c r="F625" s="52"/>
      <c r="G625" s="52"/>
      <c r="H625" s="52"/>
      <c r="I625" s="52"/>
      <c r="J625" s="52"/>
      <c r="K625" s="52"/>
      <c r="L625" s="54" t="s">
        <v>148</v>
      </c>
    </row>
    <row r="626" spans="1:12">
      <c r="A626" s="48" t="s">
        <v>2111</v>
      </c>
      <c r="B626" s="48" t="s">
        <v>2115</v>
      </c>
      <c r="C626" s="48">
        <v>2300880</v>
      </c>
      <c r="D626" s="52"/>
      <c r="E626" s="52" t="s">
        <v>833</v>
      </c>
      <c r="F626" s="52"/>
      <c r="G626" s="52"/>
      <c r="H626" s="52"/>
      <c r="I626" s="52"/>
      <c r="J626" s="52"/>
      <c r="K626" s="52"/>
      <c r="L626" s="54" t="s">
        <v>148</v>
      </c>
    </row>
    <row r="627" spans="1:12">
      <c r="A627" s="48" t="s">
        <v>2111</v>
      </c>
      <c r="B627" s="48" t="s">
        <v>2115</v>
      </c>
      <c r="C627" s="48">
        <v>2300880</v>
      </c>
      <c r="D627" s="52"/>
      <c r="E627" s="52" t="s">
        <v>834</v>
      </c>
      <c r="F627" s="52"/>
      <c r="G627" s="52"/>
      <c r="H627" s="52"/>
      <c r="I627" s="52"/>
      <c r="J627" s="52"/>
      <c r="K627" s="52"/>
      <c r="L627" s="54" t="s">
        <v>148</v>
      </c>
    </row>
    <row r="628" spans="1:12">
      <c r="A628" s="48" t="s">
        <v>2111</v>
      </c>
      <c r="B628" s="48" t="s">
        <v>2115</v>
      </c>
      <c r="C628" s="48">
        <v>2300880</v>
      </c>
      <c r="D628" s="52"/>
      <c r="E628" s="52" t="s">
        <v>835</v>
      </c>
      <c r="F628" s="52"/>
      <c r="G628" s="52"/>
      <c r="H628" s="52"/>
      <c r="I628" s="52"/>
      <c r="J628" s="52"/>
      <c r="K628" s="52"/>
      <c r="L628" s="54" t="s">
        <v>148</v>
      </c>
    </row>
    <row r="629" spans="1:12">
      <c r="A629" s="48" t="s">
        <v>2111</v>
      </c>
      <c r="B629" s="48" t="s">
        <v>2115</v>
      </c>
      <c r="C629" s="48">
        <v>2300880</v>
      </c>
      <c r="D629" s="52"/>
      <c r="E629" s="52" t="s">
        <v>836</v>
      </c>
      <c r="F629" s="52"/>
      <c r="G629" s="52"/>
      <c r="H629" s="52"/>
      <c r="I629" s="52"/>
      <c r="J629" s="52"/>
      <c r="K629" s="52"/>
      <c r="L629" s="54" t="s">
        <v>148</v>
      </c>
    </row>
    <row r="630" spans="1:12">
      <c r="A630" s="48" t="s">
        <v>2111</v>
      </c>
      <c r="B630" s="48" t="s">
        <v>2115</v>
      </c>
      <c r="C630" s="48">
        <v>2300880</v>
      </c>
      <c r="D630" s="52"/>
      <c r="E630" s="52" t="s">
        <v>837</v>
      </c>
      <c r="F630" s="52"/>
      <c r="G630" s="52"/>
      <c r="H630" s="52"/>
      <c r="I630" s="52"/>
      <c r="J630" s="52"/>
      <c r="K630" s="52"/>
      <c r="L630" s="54" t="s">
        <v>148</v>
      </c>
    </row>
    <row r="631" spans="1:12">
      <c r="A631" s="48" t="s">
        <v>2111</v>
      </c>
      <c r="B631" s="48" t="s">
        <v>2115</v>
      </c>
      <c r="C631" s="48">
        <v>2300880</v>
      </c>
      <c r="D631" s="52"/>
      <c r="E631" s="52" t="s">
        <v>838</v>
      </c>
      <c r="F631" s="52"/>
      <c r="G631" s="52"/>
      <c r="H631" s="52"/>
      <c r="I631" s="52"/>
      <c r="J631" s="52"/>
      <c r="K631" s="52"/>
      <c r="L631" s="54" t="s">
        <v>148</v>
      </c>
    </row>
    <row r="632" spans="1:12">
      <c r="A632" s="48" t="s">
        <v>2111</v>
      </c>
      <c r="B632" s="48" t="s">
        <v>2115</v>
      </c>
      <c r="C632" s="48">
        <v>2300880</v>
      </c>
      <c r="D632" s="52"/>
      <c r="E632" s="52" t="s">
        <v>839</v>
      </c>
      <c r="F632" s="52"/>
      <c r="G632" s="52"/>
      <c r="H632" s="52"/>
      <c r="I632" s="52"/>
      <c r="J632" s="52"/>
      <c r="K632" s="52"/>
      <c r="L632" s="54" t="s">
        <v>148</v>
      </c>
    </row>
    <row r="633" spans="1:12">
      <c r="A633" s="48" t="s">
        <v>2111</v>
      </c>
      <c r="B633" s="48" t="s">
        <v>2115</v>
      </c>
      <c r="C633" s="48">
        <v>2300880</v>
      </c>
      <c r="D633" s="52"/>
      <c r="E633" s="52" t="s">
        <v>840</v>
      </c>
      <c r="F633" s="52"/>
      <c r="G633" s="52"/>
      <c r="H633" s="52"/>
      <c r="I633" s="52"/>
      <c r="J633" s="52"/>
      <c r="K633" s="52"/>
      <c r="L633" s="54" t="s">
        <v>148</v>
      </c>
    </row>
    <row r="634" spans="1:12">
      <c r="A634" s="48" t="s">
        <v>2111</v>
      </c>
      <c r="B634" s="48" t="s">
        <v>2115</v>
      </c>
      <c r="C634" s="48">
        <v>2300880</v>
      </c>
      <c r="D634" s="52"/>
      <c r="E634" s="52" t="s">
        <v>841</v>
      </c>
      <c r="F634" s="52"/>
      <c r="G634" s="52"/>
      <c r="H634" s="52"/>
      <c r="I634" s="52"/>
      <c r="J634" s="52"/>
      <c r="K634" s="52"/>
      <c r="L634" s="54" t="s">
        <v>148</v>
      </c>
    </row>
    <row r="635" spans="1:12">
      <c r="A635" s="48" t="s">
        <v>2111</v>
      </c>
      <c r="B635" s="48" t="s">
        <v>2115</v>
      </c>
      <c r="C635" s="48">
        <v>2300880</v>
      </c>
      <c r="D635" s="52"/>
      <c r="E635" s="52" t="s">
        <v>842</v>
      </c>
      <c r="F635" s="52"/>
      <c r="G635" s="52"/>
      <c r="H635" s="52"/>
      <c r="I635" s="52"/>
      <c r="J635" s="52"/>
      <c r="K635" s="52"/>
      <c r="L635" s="54" t="s">
        <v>148</v>
      </c>
    </row>
    <row r="636" spans="1:12">
      <c r="A636" s="48" t="s">
        <v>2111</v>
      </c>
      <c r="B636" s="48" t="s">
        <v>2115</v>
      </c>
      <c r="C636" s="48">
        <v>2300880</v>
      </c>
      <c r="D636" s="52"/>
      <c r="E636" s="52" t="s">
        <v>843</v>
      </c>
      <c r="F636" s="52"/>
      <c r="G636" s="52"/>
      <c r="H636" s="52"/>
      <c r="I636" s="52"/>
      <c r="J636" s="52"/>
      <c r="K636" s="52"/>
      <c r="L636" s="54" t="s">
        <v>148</v>
      </c>
    </row>
    <row r="637" spans="1:12">
      <c r="A637" s="48" t="s">
        <v>2111</v>
      </c>
      <c r="B637" s="48" t="s">
        <v>2115</v>
      </c>
      <c r="C637" s="48">
        <v>2300880</v>
      </c>
      <c r="D637" s="52"/>
      <c r="E637" s="52" t="s">
        <v>844</v>
      </c>
      <c r="F637" s="52"/>
      <c r="G637" s="52"/>
      <c r="H637" s="52"/>
      <c r="I637" s="52"/>
      <c r="J637" s="52"/>
      <c r="K637" s="52"/>
      <c r="L637" s="54" t="s">
        <v>148</v>
      </c>
    </row>
    <row r="638" spans="1:12">
      <c r="A638" s="48" t="s">
        <v>2111</v>
      </c>
      <c r="B638" s="48" t="s">
        <v>2115</v>
      </c>
      <c r="C638" s="48">
        <v>2300880</v>
      </c>
      <c r="D638" s="52"/>
      <c r="E638" s="52" t="s">
        <v>845</v>
      </c>
      <c r="F638" s="52"/>
      <c r="G638" s="52"/>
      <c r="H638" s="52"/>
      <c r="I638" s="52"/>
      <c r="J638" s="52"/>
      <c r="K638" s="52"/>
      <c r="L638" s="54" t="s">
        <v>148</v>
      </c>
    </row>
    <row r="639" spans="1:12">
      <c r="A639" s="48" t="s">
        <v>2111</v>
      </c>
      <c r="B639" s="48" t="s">
        <v>2115</v>
      </c>
      <c r="C639" s="48">
        <v>2300880</v>
      </c>
      <c r="D639" s="52"/>
      <c r="E639" s="52" t="s">
        <v>846</v>
      </c>
      <c r="F639" s="52"/>
      <c r="G639" s="52"/>
      <c r="H639" s="52"/>
      <c r="I639" s="52"/>
      <c r="J639" s="52"/>
      <c r="K639" s="52"/>
      <c r="L639" s="54" t="s">
        <v>148</v>
      </c>
    </row>
    <row r="640" spans="1:12">
      <c r="A640" s="48" t="s">
        <v>2111</v>
      </c>
      <c r="B640" s="48" t="s">
        <v>2115</v>
      </c>
      <c r="C640" s="48">
        <v>2300880</v>
      </c>
      <c r="D640" s="52"/>
      <c r="E640" s="52" t="s">
        <v>847</v>
      </c>
      <c r="F640" s="52"/>
      <c r="G640" s="52"/>
      <c r="H640" s="52"/>
      <c r="I640" s="52"/>
      <c r="J640" s="52"/>
      <c r="K640" s="52"/>
      <c r="L640" s="54" t="s">
        <v>148</v>
      </c>
    </row>
    <row r="641" spans="1:12">
      <c r="A641" s="48" t="s">
        <v>2111</v>
      </c>
      <c r="B641" s="48" t="s">
        <v>2115</v>
      </c>
      <c r="C641" s="48">
        <v>2300880</v>
      </c>
      <c r="D641" s="52"/>
      <c r="E641" s="52" t="s">
        <v>848</v>
      </c>
      <c r="F641" s="52"/>
      <c r="G641" s="52"/>
      <c r="H641" s="52"/>
      <c r="I641" s="52"/>
      <c r="J641" s="52"/>
      <c r="K641" s="52"/>
      <c r="L641" s="54" t="s">
        <v>148</v>
      </c>
    </row>
    <row r="642" spans="1:12">
      <c r="A642" s="48" t="s">
        <v>2111</v>
      </c>
      <c r="B642" s="48" t="s">
        <v>2115</v>
      </c>
      <c r="C642" s="48">
        <v>2300880</v>
      </c>
      <c r="D642" s="52"/>
      <c r="E642" s="52" t="s">
        <v>849</v>
      </c>
      <c r="F642" s="52"/>
      <c r="G642" s="52"/>
      <c r="H642" s="52"/>
      <c r="I642" s="52"/>
      <c r="J642" s="52"/>
      <c r="K642" s="52"/>
      <c r="L642" s="54" t="s">
        <v>148</v>
      </c>
    </row>
    <row r="643" spans="1:12">
      <c r="A643" s="48" t="s">
        <v>2111</v>
      </c>
      <c r="B643" s="48" t="s">
        <v>2115</v>
      </c>
      <c r="C643" s="48">
        <v>2300880</v>
      </c>
      <c r="D643" s="52"/>
      <c r="E643" s="52" t="s">
        <v>850</v>
      </c>
      <c r="F643" s="52"/>
      <c r="G643" s="52"/>
      <c r="H643" s="52"/>
      <c r="I643" s="52"/>
      <c r="J643" s="52"/>
      <c r="K643" s="52"/>
      <c r="L643" s="54" t="s">
        <v>148</v>
      </c>
    </row>
    <row r="644" spans="1:12">
      <c r="A644" s="48" t="s">
        <v>2111</v>
      </c>
      <c r="B644" s="48" t="s">
        <v>2115</v>
      </c>
      <c r="C644" s="48">
        <v>2300880</v>
      </c>
      <c r="D644" s="52"/>
      <c r="E644" s="52" t="s">
        <v>851</v>
      </c>
      <c r="F644" s="52"/>
      <c r="G644" s="52"/>
      <c r="H644" s="52"/>
      <c r="I644" s="52"/>
      <c r="J644" s="52"/>
      <c r="K644" s="52"/>
      <c r="L644" s="54" t="s">
        <v>148</v>
      </c>
    </row>
    <row r="645" spans="1:12">
      <c r="A645" s="48" t="s">
        <v>2111</v>
      </c>
      <c r="B645" s="48" t="s">
        <v>2115</v>
      </c>
      <c r="C645" s="48">
        <v>2300880</v>
      </c>
      <c r="D645" s="52"/>
      <c r="E645" s="52" t="s">
        <v>852</v>
      </c>
      <c r="F645" s="52"/>
      <c r="G645" s="52"/>
      <c r="H645" s="52"/>
      <c r="I645" s="52"/>
      <c r="J645" s="52"/>
      <c r="K645" s="52"/>
      <c r="L645" s="54" t="s">
        <v>148</v>
      </c>
    </row>
    <row r="646" spans="1:12">
      <c r="A646" s="48" t="s">
        <v>2111</v>
      </c>
      <c r="B646" s="48" t="s">
        <v>2115</v>
      </c>
      <c r="C646" s="48">
        <v>2300880</v>
      </c>
      <c r="D646" s="52"/>
      <c r="E646" s="52" t="s">
        <v>1834</v>
      </c>
      <c r="F646" s="52"/>
      <c r="G646" s="52"/>
      <c r="H646" s="52"/>
      <c r="I646" s="52"/>
      <c r="J646" s="52"/>
      <c r="K646" s="52"/>
      <c r="L646" s="54" t="s">
        <v>148</v>
      </c>
    </row>
    <row r="647" spans="1:12">
      <c r="A647" s="48" t="s">
        <v>2111</v>
      </c>
      <c r="B647" s="48" t="s">
        <v>2115</v>
      </c>
      <c r="C647" s="48">
        <v>2300880</v>
      </c>
      <c r="D647" s="52"/>
      <c r="E647" s="52" t="s">
        <v>32</v>
      </c>
      <c r="F647" s="52"/>
      <c r="G647" s="52"/>
      <c r="H647" s="52"/>
      <c r="I647" s="52"/>
      <c r="J647" s="52"/>
      <c r="K647" s="52"/>
      <c r="L647" s="54" t="s">
        <v>148</v>
      </c>
    </row>
    <row r="648" spans="1:12">
      <c r="A648" s="48" t="s">
        <v>2111</v>
      </c>
      <c r="B648" s="48" t="s">
        <v>2115</v>
      </c>
      <c r="C648" s="48">
        <v>2300880</v>
      </c>
      <c r="D648" s="52"/>
      <c r="E648" s="52" t="s">
        <v>33</v>
      </c>
      <c r="F648" s="52"/>
      <c r="G648" s="52"/>
      <c r="H648" s="52"/>
      <c r="I648" s="52"/>
      <c r="J648" s="52"/>
      <c r="K648" s="52"/>
      <c r="L648" s="54" t="s">
        <v>148</v>
      </c>
    </row>
    <row r="649" spans="1:12">
      <c r="A649" s="48" t="s">
        <v>2111</v>
      </c>
      <c r="B649" s="48" t="s">
        <v>2115</v>
      </c>
      <c r="C649" s="48">
        <v>2300880</v>
      </c>
      <c r="D649" s="52"/>
      <c r="E649" s="52" t="s">
        <v>41</v>
      </c>
      <c r="F649" s="52"/>
      <c r="G649" s="52"/>
      <c r="H649" s="52"/>
      <c r="I649" s="52"/>
      <c r="J649" s="52"/>
      <c r="K649" s="52"/>
      <c r="L649" s="54" t="s">
        <v>148</v>
      </c>
    </row>
    <row r="650" spans="1:12">
      <c r="A650" s="48" t="s">
        <v>2111</v>
      </c>
      <c r="B650" s="48" t="s">
        <v>2115</v>
      </c>
      <c r="C650" s="48">
        <v>2300880</v>
      </c>
      <c r="D650" s="52"/>
      <c r="E650" s="52" t="s">
        <v>45</v>
      </c>
      <c r="F650" s="52"/>
      <c r="G650" s="52"/>
      <c r="H650" s="52"/>
      <c r="I650" s="52"/>
      <c r="J650" s="52"/>
      <c r="K650" s="52"/>
      <c r="L650" s="54" t="s">
        <v>148</v>
      </c>
    </row>
    <row r="651" spans="1:12">
      <c r="A651" s="48" t="s">
        <v>2111</v>
      </c>
      <c r="B651" s="48" t="s">
        <v>2115</v>
      </c>
      <c r="C651" s="48">
        <v>2300880</v>
      </c>
      <c r="D651" s="52"/>
      <c r="E651" s="52" t="s">
        <v>48</v>
      </c>
      <c r="F651" s="52"/>
      <c r="G651" s="52"/>
      <c r="H651" s="52"/>
      <c r="I651" s="52"/>
      <c r="J651" s="52"/>
      <c r="K651" s="52"/>
      <c r="L651" s="54" t="s">
        <v>148</v>
      </c>
    </row>
    <row r="652" spans="1:12">
      <c r="A652" s="48" t="s">
        <v>2111</v>
      </c>
      <c r="B652" s="48" t="s">
        <v>2115</v>
      </c>
      <c r="C652" s="48">
        <v>2300880</v>
      </c>
      <c r="D652" s="52"/>
      <c r="E652" s="52" t="s">
        <v>49</v>
      </c>
      <c r="F652" s="52"/>
      <c r="G652" s="52"/>
      <c r="H652" s="52"/>
      <c r="I652" s="52"/>
      <c r="J652" s="52"/>
      <c r="K652" s="52"/>
      <c r="L652" s="54" t="s">
        <v>148</v>
      </c>
    </row>
    <row r="653" spans="1:12">
      <c r="A653" s="48" t="s">
        <v>2111</v>
      </c>
      <c r="B653" s="48" t="s">
        <v>1862</v>
      </c>
      <c r="C653" s="48">
        <v>2300882</v>
      </c>
      <c r="D653" s="52"/>
      <c r="E653" s="52" t="s">
        <v>1839</v>
      </c>
      <c r="F653" s="52" t="s">
        <v>53</v>
      </c>
      <c r="G653" s="52" t="s">
        <v>54</v>
      </c>
      <c r="H653" s="52"/>
      <c r="I653" s="52"/>
      <c r="J653" s="52"/>
      <c r="K653" s="52"/>
      <c r="L653" s="54" t="s">
        <v>149</v>
      </c>
    </row>
    <row r="654" spans="1:12">
      <c r="A654" s="48" t="s">
        <v>2111</v>
      </c>
      <c r="B654" s="48" t="s">
        <v>2125</v>
      </c>
      <c r="C654" s="48">
        <v>2300884</v>
      </c>
      <c r="D654" s="52"/>
      <c r="E654" s="52" t="s">
        <v>1830</v>
      </c>
      <c r="F654" s="52"/>
      <c r="G654" s="52"/>
      <c r="H654" s="52"/>
      <c r="I654" s="52"/>
      <c r="J654" s="52"/>
      <c r="K654" s="52"/>
      <c r="L654" s="54" t="s">
        <v>150</v>
      </c>
    </row>
    <row r="655" spans="1:12">
      <c r="A655" s="48" t="s">
        <v>2111</v>
      </c>
      <c r="B655" s="48" t="s">
        <v>2125</v>
      </c>
      <c r="C655" s="48">
        <v>2300884</v>
      </c>
      <c r="D655" s="52"/>
      <c r="E655" s="52" t="s">
        <v>734</v>
      </c>
      <c r="F655" s="52"/>
      <c r="G655" s="52"/>
      <c r="H655" s="52"/>
      <c r="I655" s="52"/>
      <c r="J655" s="52"/>
      <c r="K655" s="52"/>
      <c r="L655" s="54" t="s">
        <v>150</v>
      </c>
    </row>
    <row r="656" spans="1:12">
      <c r="A656" s="48" t="s">
        <v>2111</v>
      </c>
      <c r="B656" s="48" t="s">
        <v>2125</v>
      </c>
      <c r="C656" s="48">
        <v>2300884</v>
      </c>
      <c r="D656" s="52"/>
      <c r="E656" s="52" t="s">
        <v>735</v>
      </c>
      <c r="F656" s="52"/>
      <c r="G656" s="52"/>
      <c r="H656" s="52"/>
      <c r="I656" s="52"/>
      <c r="J656" s="52"/>
      <c r="K656" s="52"/>
      <c r="L656" s="54" t="s">
        <v>150</v>
      </c>
    </row>
    <row r="657" spans="1:12">
      <c r="A657" s="48" t="s">
        <v>2111</v>
      </c>
      <c r="B657" s="48" t="s">
        <v>2125</v>
      </c>
      <c r="C657" s="48">
        <v>2300884</v>
      </c>
      <c r="D657" s="52"/>
      <c r="E657" s="52" t="s">
        <v>736</v>
      </c>
      <c r="F657" s="52"/>
      <c r="G657" s="52"/>
      <c r="H657" s="52"/>
      <c r="I657" s="52"/>
      <c r="J657" s="52"/>
      <c r="K657" s="52"/>
      <c r="L657" s="54" t="s">
        <v>150</v>
      </c>
    </row>
    <row r="658" spans="1:12">
      <c r="A658" s="48" t="s">
        <v>2111</v>
      </c>
      <c r="B658" s="48" t="s">
        <v>2125</v>
      </c>
      <c r="C658" s="48">
        <v>2300884</v>
      </c>
      <c r="D658" s="52"/>
      <c r="E658" s="52" t="s">
        <v>737</v>
      </c>
      <c r="F658" s="52"/>
      <c r="G658" s="52"/>
      <c r="H658" s="52"/>
      <c r="I658" s="52"/>
      <c r="J658" s="52"/>
      <c r="K658" s="52"/>
      <c r="L658" s="54" t="s">
        <v>150</v>
      </c>
    </row>
    <row r="659" spans="1:12">
      <c r="A659" s="48" t="s">
        <v>2111</v>
      </c>
      <c r="B659" s="48" t="s">
        <v>2125</v>
      </c>
      <c r="C659" s="48">
        <v>2300884</v>
      </c>
      <c r="D659" s="52"/>
      <c r="E659" s="52" t="s">
        <v>1831</v>
      </c>
      <c r="F659" s="52"/>
      <c r="G659" s="52"/>
      <c r="H659" s="52"/>
      <c r="I659" s="52"/>
      <c r="J659" s="52"/>
      <c r="K659" s="52"/>
      <c r="L659" s="54" t="s">
        <v>150</v>
      </c>
    </row>
    <row r="660" spans="1:12">
      <c r="A660" s="48" t="s">
        <v>2111</v>
      </c>
      <c r="B660" s="48" t="s">
        <v>2125</v>
      </c>
      <c r="C660" s="48">
        <v>2300884</v>
      </c>
      <c r="D660" s="52"/>
      <c r="E660" s="52" t="s">
        <v>764</v>
      </c>
      <c r="F660" s="52"/>
      <c r="G660" s="52"/>
      <c r="H660" s="52"/>
      <c r="I660" s="52"/>
      <c r="J660" s="52"/>
      <c r="K660" s="52"/>
      <c r="L660" s="54" t="s">
        <v>150</v>
      </c>
    </row>
    <row r="661" spans="1:12">
      <c r="A661" s="48" t="s">
        <v>2111</v>
      </c>
      <c r="B661" s="48" t="s">
        <v>2125</v>
      </c>
      <c r="C661" s="48">
        <v>2300884</v>
      </c>
      <c r="D661" s="52"/>
      <c r="E661" s="52" t="s">
        <v>765</v>
      </c>
      <c r="F661" s="52"/>
      <c r="G661" s="52"/>
      <c r="H661" s="52"/>
      <c r="I661" s="52"/>
      <c r="J661" s="52"/>
      <c r="K661" s="52"/>
      <c r="L661" s="54" t="s">
        <v>150</v>
      </c>
    </row>
    <row r="662" spans="1:12">
      <c r="A662" s="48" t="s">
        <v>2111</v>
      </c>
      <c r="B662" s="48" t="s">
        <v>2125</v>
      </c>
      <c r="C662" s="48">
        <v>2300884</v>
      </c>
      <c r="D662" s="52"/>
      <c r="E662" s="52" t="s">
        <v>766</v>
      </c>
      <c r="F662" s="52"/>
      <c r="G662" s="52"/>
      <c r="H662" s="52"/>
      <c r="I662" s="52"/>
      <c r="J662" s="52"/>
      <c r="K662" s="52"/>
      <c r="L662" s="54" t="s">
        <v>150</v>
      </c>
    </row>
    <row r="663" spans="1:12">
      <c r="A663" s="48" t="s">
        <v>2111</v>
      </c>
      <c r="B663" s="48" t="s">
        <v>2125</v>
      </c>
      <c r="C663" s="48">
        <v>2300884</v>
      </c>
      <c r="D663" s="52"/>
      <c r="E663" s="52" t="s">
        <v>767</v>
      </c>
      <c r="F663" s="52"/>
      <c r="G663" s="52"/>
      <c r="H663" s="52"/>
      <c r="I663" s="52"/>
      <c r="J663" s="52"/>
      <c r="K663" s="52"/>
      <c r="L663" s="54" t="s">
        <v>150</v>
      </c>
    </row>
    <row r="664" spans="1:12">
      <c r="A664" s="48" t="s">
        <v>2111</v>
      </c>
      <c r="B664" s="48" t="s">
        <v>2125</v>
      </c>
      <c r="C664" s="48">
        <v>2300884</v>
      </c>
      <c r="D664" s="52"/>
      <c r="E664" s="52" t="s">
        <v>853</v>
      </c>
      <c r="F664" s="52"/>
      <c r="G664" s="52"/>
      <c r="H664" s="52"/>
      <c r="I664" s="52"/>
      <c r="J664" s="52"/>
      <c r="K664" s="52"/>
      <c r="L664" s="54" t="s">
        <v>150</v>
      </c>
    </row>
    <row r="665" spans="1:12">
      <c r="A665" s="48" t="s">
        <v>2111</v>
      </c>
      <c r="B665" s="48" t="s">
        <v>2125</v>
      </c>
      <c r="C665" s="48">
        <v>2300884</v>
      </c>
      <c r="D665" s="52"/>
      <c r="E665" s="52" t="s">
        <v>854</v>
      </c>
      <c r="F665" s="52"/>
      <c r="G665" s="52"/>
      <c r="H665" s="52"/>
      <c r="I665" s="52"/>
      <c r="J665" s="52"/>
      <c r="K665" s="52"/>
      <c r="L665" s="54" t="s">
        <v>150</v>
      </c>
    </row>
    <row r="666" spans="1:12">
      <c r="A666" s="48" t="s">
        <v>2111</v>
      </c>
      <c r="B666" s="48" t="s">
        <v>2125</v>
      </c>
      <c r="C666" s="48">
        <v>2300884</v>
      </c>
      <c r="D666" s="52"/>
      <c r="E666" s="52" t="s">
        <v>855</v>
      </c>
      <c r="F666" s="52"/>
      <c r="G666" s="52"/>
      <c r="H666" s="52"/>
      <c r="I666" s="52"/>
      <c r="J666" s="52"/>
      <c r="K666" s="52"/>
      <c r="L666" s="54" t="s">
        <v>150</v>
      </c>
    </row>
    <row r="667" spans="1:12">
      <c r="A667" s="48" t="s">
        <v>2111</v>
      </c>
      <c r="B667" s="48" t="s">
        <v>2125</v>
      </c>
      <c r="C667" s="48">
        <v>2300884</v>
      </c>
      <c r="D667" s="52"/>
      <c r="E667" s="52" t="s">
        <v>856</v>
      </c>
      <c r="F667" s="52"/>
      <c r="G667" s="52"/>
      <c r="H667" s="52"/>
      <c r="I667" s="52"/>
      <c r="J667" s="52"/>
      <c r="K667" s="52"/>
      <c r="L667" s="54" t="s">
        <v>150</v>
      </c>
    </row>
    <row r="668" spans="1:12">
      <c r="A668" s="48" t="s">
        <v>2111</v>
      </c>
      <c r="B668" s="48" t="s">
        <v>2125</v>
      </c>
      <c r="C668" s="48">
        <v>2300884</v>
      </c>
      <c r="D668" s="52"/>
      <c r="E668" s="52" t="s">
        <v>857</v>
      </c>
      <c r="F668" s="52"/>
      <c r="G668" s="52"/>
      <c r="H668" s="52"/>
      <c r="I668" s="52"/>
      <c r="J668" s="52"/>
      <c r="K668" s="52"/>
      <c r="L668" s="54" t="s">
        <v>150</v>
      </c>
    </row>
    <row r="669" spans="1:12">
      <c r="A669" s="48" t="s">
        <v>2111</v>
      </c>
      <c r="B669" s="48" t="s">
        <v>2125</v>
      </c>
      <c r="C669" s="48">
        <v>2300884</v>
      </c>
      <c r="D669" s="52"/>
      <c r="E669" s="52" t="s">
        <v>858</v>
      </c>
      <c r="F669" s="52"/>
      <c r="G669" s="52"/>
      <c r="H669" s="52"/>
      <c r="I669" s="52"/>
      <c r="J669" s="52"/>
      <c r="K669" s="52"/>
      <c r="L669" s="54" t="s">
        <v>150</v>
      </c>
    </row>
    <row r="670" spans="1:12">
      <c r="A670" s="48" t="s">
        <v>2111</v>
      </c>
      <c r="B670" s="48" t="s">
        <v>2125</v>
      </c>
      <c r="C670" s="48">
        <v>2300884</v>
      </c>
      <c r="D670" s="52"/>
      <c r="E670" s="52" t="s">
        <v>859</v>
      </c>
      <c r="F670" s="52"/>
      <c r="G670" s="52"/>
      <c r="H670" s="52"/>
      <c r="I670" s="52"/>
      <c r="J670" s="52"/>
      <c r="K670" s="52"/>
      <c r="L670" s="54" t="s">
        <v>150</v>
      </c>
    </row>
    <row r="671" spans="1:12">
      <c r="A671" s="48" t="s">
        <v>2111</v>
      </c>
      <c r="B671" s="48" t="s">
        <v>2125</v>
      </c>
      <c r="C671" s="48">
        <v>2300884</v>
      </c>
      <c r="D671" s="52"/>
      <c r="E671" s="52" t="s">
        <v>29</v>
      </c>
      <c r="F671" s="52"/>
      <c r="G671" s="52"/>
      <c r="H671" s="52"/>
      <c r="I671" s="52"/>
      <c r="J671" s="52"/>
      <c r="K671" s="52"/>
      <c r="L671" s="54" t="s">
        <v>150</v>
      </c>
    </row>
    <row r="672" spans="1:12">
      <c r="A672" s="48" t="s">
        <v>2111</v>
      </c>
      <c r="B672" s="48" t="s">
        <v>2125</v>
      </c>
      <c r="C672" s="48">
        <v>2300884</v>
      </c>
      <c r="D672" s="52"/>
      <c r="E672" s="52" t="s">
        <v>30</v>
      </c>
      <c r="F672" s="52"/>
      <c r="G672" s="52"/>
      <c r="H672" s="52"/>
      <c r="I672" s="52"/>
      <c r="J672" s="52"/>
      <c r="K672" s="52"/>
      <c r="L672" s="54" t="s">
        <v>150</v>
      </c>
    </row>
    <row r="673" spans="1:12">
      <c r="A673" s="48" t="s">
        <v>2111</v>
      </c>
      <c r="B673" s="48" t="s">
        <v>2125</v>
      </c>
      <c r="C673" s="48">
        <v>2300884</v>
      </c>
      <c r="D673" s="52"/>
      <c r="E673" s="52" t="s">
        <v>31</v>
      </c>
      <c r="F673" s="52"/>
      <c r="G673" s="52"/>
      <c r="H673" s="52"/>
      <c r="I673" s="52"/>
      <c r="J673" s="52"/>
      <c r="K673" s="52"/>
      <c r="L673" s="54" t="s">
        <v>150</v>
      </c>
    </row>
    <row r="674" spans="1:12">
      <c r="A674" s="48" t="s">
        <v>2111</v>
      </c>
      <c r="B674" s="48" t="s">
        <v>2125</v>
      </c>
      <c r="C674" s="48">
        <v>2300884</v>
      </c>
      <c r="D674" s="52"/>
      <c r="E674" s="52" t="s">
        <v>35</v>
      </c>
      <c r="F674" s="52"/>
      <c r="G674" s="52"/>
      <c r="H674" s="52"/>
      <c r="I674" s="52"/>
      <c r="J674" s="52"/>
      <c r="K674" s="52"/>
      <c r="L674" s="54" t="s">
        <v>150</v>
      </c>
    </row>
    <row r="675" spans="1:12">
      <c r="A675" s="48" t="s">
        <v>2111</v>
      </c>
      <c r="B675" s="48" t="s">
        <v>2125</v>
      </c>
      <c r="C675" s="48">
        <v>2300884</v>
      </c>
      <c r="D675" s="52"/>
      <c r="E675" s="52" t="s">
        <v>36</v>
      </c>
      <c r="F675" s="52"/>
      <c r="G675" s="52"/>
      <c r="H675" s="52"/>
      <c r="I675" s="52"/>
      <c r="J675" s="52"/>
      <c r="K675" s="52"/>
      <c r="L675" s="54" t="s">
        <v>150</v>
      </c>
    </row>
    <row r="676" spans="1:12">
      <c r="A676" s="48" t="s">
        <v>2111</v>
      </c>
      <c r="B676" s="48" t="s">
        <v>2125</v>
      </c>
      <c r="C676" s="48">
        <v>2300884</v>
      </c>
      <c r="D676" s="52"/>
      <c r="E676" s="52" t="s">
        <v>46</v>
      </c>
      <c r="F676" s="52"/>
      <c r="G676" s="52"/>
      <c r="H676" s="52"/>
      <c r="I676" s="52"/>
      <c r="J676" s="52"/>
      <c r="K676" s="52"/>
      <c r="L676" s="54" t="s">
        <v>150</v>
      </c>
    </row>
    <row r="677" spans="1:12">
      <c r="A677" s="48" t="s">
        <v>2111</v>
      </c>
      <c r="B677" s="48" t="s">
        <v>2125</v>
      </c>
      <c r="C677" s="48">
        <v>2300884</v>
      </c>
      <c r="D677" s="52"/>
      <c r="E677" s="52" t="s">
        <v>47</v>
      </c>
      <c r="F677" s="52"/>
      <c r="G677" s="52"/>
      <c r="H677" s="52"/>
      <c r="I677" s="52"/>
      <c r="J677" s="52"/>
      <c r="K677" s="52"/>
      <c r="L677" s="54" t="s">
        <v>150</v>
      </c>
    </row>
    <row r="678" spans="1:12">
      <c r="A678" s="48" t="s">
        <v>2111</v>
      </c>
      <c r="B678" s="48" t="s">
        <v>2127</v>
      </c>
      <c r="C678" s="48">
        <v>2300886</v>
      </c>
      <c r="D678" s="52"/>
      <c r="E678" s="52" t="s">
        <v>744</v>
      </c>
      <c r="F678" s="52"/>
      <c r="G678" s="52"/>
      <c r="H678" s="52"/>
      <c r="I678" s="52"/>
      <c r="J678" s="52"/>
      <c r="K678" s="52"/>
      <c r="L678" s="54" t="s">
        <v>151</v>
      </c>
    </row>
    <row r="679" spans="1:12">
      <c r="A679" s="48" t="s">
        <v>2111</v>
      </c>
      <c r="B679" s="48" t="s">
        <v>2127</v>
      </c>
      <c r="C679" s="48">
        <v>2300886</v>
      </c>
      <c r="D679" s="52"/>
      <c r="E679" s="52" t="s">
        <v>745</v>
      </c>
      <c r="F679" s="52"/>
      <c r="G679" s="52"/>
      <c r="H679" s="52"/>
      <c r="I679" s="52"/>
      <c r="J679" s="52"/>
      <c r="K679" s="52"/>
      <c r="L679" s="54" t="s">
        <v>151</v>
      </c>
    </row>
    <row r="680" spans="1:12">
      <c r="A680" s="48" t="s">
        <v>2111</v>
      </c>
      <c r="B680" s="48" t="s">
        <v>2127</v>
      </c>
      <c r="C680" s="48">
        <v>2300886</v>
      </c>
      <c r="D680" s="52"/>
      <c r="E680" s="52" t="s">
        <v>746</v>
      </c>
      <c r="F680" s="52"/>
      <c r="G680" s="52"/>
      <c r="H680" s="52"/>
      <c r="I680" s="52"/>
      <c r="J680" s="52"/>
      <c r="K680" s="52"/>
      <c r="L680" s="54" t="s">
        <v>151</v>
      </c>
    </row>
    <row r="681" spans="1:12">
      <c r="A681" s="48" t="s">
        <v>2111</v>
      </c>
      <c r="B681" s="48" t="s">
        <v>2127</v>
      </c>
      <c r="C681" s="48">
        <v>2300886</v>
      </c>
      <c r="D681" s="52"/>
      <c r="E681" s="52" t="s">
        <v>1861</v>
      </c>
      <c r="F681" s="52"/>
      <c r="G681" s="52"/>
      <c r="H681" s="52"/>
      <c r="I681" s="52"/>
      <c r="J681" s="52"/>
      <c r="K681" s="52"/>
      <c r="L681" s="54" t="s">
        <v>151</v>
      </c>
    </row>
    <row r="682" spans="1:12">
      <c r="A682" s="48" t="s">
        <v>2111</v>
      </c>
      <c r="B682" s="48" t="s">
        <v>2127</v>
      </c>
      <c r="C682" s="48">
        <v>2300886</v>
      </c>
      <c r="D682" s="52"/>
      <c r="E682" s="52" t="s">
        <v>747</v>
      </c>
      <c r="F682" s="52"/>
      <c r="G682" s="52"/>
      <c r="H682" s="52"/>
      <c r="I682" s="52"/>
      <c r="J682" s="52"/>
      <c r="K682" s="52"/>
      <c r="L682" s="54" t="s">
        <v>151</v>
      </c>
    </row>
    <row r="683" spans="1:12">
      <c r="A683" s="48" t="s">
        <v>2111</v>
      </c>
      <c r="B683" s="48" t="s">
        <v>2127</v>
      </c>
      <c r="C683" s="48">
        <v>2300886</v>
      </c>
      <c r="D683" s="52"/>
      <c r="E683" s="52" t="s">
        <v>748</v>
      </c>
      <c r="F683" s="52"/>
      <c r="G683" s="52"/>
      <c r="H683" s="52"/>
      <c r="I683" s="52"/>
      <c r="J683" s="52"/>
      <c r="K683" s="52"/>
      <c r="L683" s="54" t="s">
        <v>151</v>
      </c>
    </row>
    <row r="684" spans="1:12">
      <c r="A684" s="48" t="s">
        <v>2111</v>
      </c>
      <c r="B684" s="48" t="s">
        <v>2127</v>
      </c>
      <c r="C684" s="48">
        <v>2300886</v>
      </c>
      <c r="D684" s="52"/>
      <c r="E684" s="52" t="s">
        <v>749</v>
      </c>
      <c r="F684" s="52"/>
      <c r="G684" s="52"/>
      <c r="H684" s="52"/>
      <c r="I684" s="52"/>
      <c r="J684" s="52"/>
      <c r="K684" s="52"/>
      <c r="L684" s="54" t="s">
        <v>151</v>
      </c>
    </row>
    <row r="685" spans="1:12">
      <c r="A685" s="48" t="s">
        <v>2111</v>
      </c>
      <c r="B685" s="48" t="s">
        <v>2127</v>
      </c>
      <c r="C685" s="48">
        <v>2300886</v>
      </c>
      <c r="D685" s="52"/>
      <c r="E685" s="52" t="s">
        <v>750</v>
      </c>
      <c r="F685" s="52"/>
      <c r="G685" s="52"/>
      <c r="H685" s="52"/>
      <c r="I685" s="52"/>
      <c r="J685" s="52"/>
      <c r="K685" s="52"/>
      <c r="L685" s="54" t="s">
        <v>151</v>
      </c>
    </row>
    <row r="686" spans="1:12">
      <c r="A686" s="48" t="s">
        <v>2111</v>
      </c>
      <c r="B686" s="48" t="s">
        <v>2127</v>
      </c>
      <c r="C686" s="48">
        <v>2300886</v>
      </c>
      <c r="D686" s="52"/>
      <c r="E686" s="52" t="s">
        <v>751</v>
      </c>
      <c r="F686" s="52"/>
      <c r="G686" s="52"/>
      <c r="H686" s="52"/>
      <c r="I686" s="52"/>
      <c r="J686" s="52"/>
      <c r="K686" s="52"/>
      <c r="L686" s="54" t="s">
        <v>151</v>
      </c>
    </row>
    <row r="687" spans="1:12">
      <c r="A687" s="48" t="s">
        <v>2111</v>
      </c>
      <c r="B687" s="48" t="s">
        <v>2127</v>
      </c>
      <c r="C687" s="48">
        <v>2300886</v>
      </c>
      <c r="D687" s="52"/>
      <c r="E687" s="52" t="s">
        <v>752</v>
      </c>
      <c r="F687" s="52"/>
      <c r="G687" s="52"/>
      <c r="H687" s="52"/>
      <c r="I687" s="52"/>
      <c r="J687" s="52"/>
      <c r="K687" s="52"/>
      <c r="L687" s="54" t="s">
        <v>151</v>
      </c>
    </row>
    <row r="688" spans="1:12">
      <c r="A688" s="48" t="s">
        <v>2111</v>
      </c>
      <c r="B688" s="48" t="s">
        <v>2127</v>
      </c>
      <c r="C688" s="48">
        <v>2300886</v>
      </c>
      <c r="D688" s="52"/>
      <c r="E688" s="52" t="s">
        <v>753</v>
      </c>
      <c r="F688" s="52"/>
      <c r="G688" s="52"/>
      <c r="H688" s="52"/>
      <c r="I688" s="52"/>
      <c r="J688" s="52"/>
      <c r="K688" s="52"/>
      <c r="L688" s="54" t="s">
        <v>151</v>
      </c>
    </row>
    <row r="689" spans="1:12">
      <c r="A689" s="48" t="s">
        <v>2111</v>
      </c>
      <c r="B689" s="48" t="s">
        <v>2127</v>
      </c>
      <c r="C689" s="48">
        <v>2300886</v>
      </c>
      <c r="D689" s="52"/>
      <c r="E689" s="52" t="s">
        <v>754</v>
      </c>
      <c r="F689" s="52"/>
      <c r="G689" s="52"/>
      <c r="H689" s="52"/>
      <c r="I689" s="52"/>
      <c r="J689" s="52"/>
      <c r="K689" s="52"/>
      <c r="L689" s="54" t="s">
        <v>151</v>
      </c>
    </row>
    <row r="690" spans="1:12">
      <c r="A690" s="48" t="s">
        <v>2111</v>
      </c>
      <c r="B690" s="48" t="s">
        <v>2127</v>
      </c>
      <c r="C690" s="48">
        <v>2300886</v>
      </c>
      <c r="D690" s="52"/>
      <c r="E690" s="52" t="s">
        <v>755</v>
      </c>
      <c r="F690" s="52"/>
      <c r="G690" s="52"/>
      <c r="H690" s="52"/>
      <c r="I690" s="52"/>
      <c r="J690" s="52"/>
      <c r="K690" s="52"/>
      <c r="L690" s="54" t="s">
        <v>151</v>
      </c>
    </row>
    <row r="691" spans="1:12">
      <c r="A691" s="48" t="s">
        <v>2111</v>
      </c>
      <c r="B691" s="48" t="s">
        <v>2127</v>
      </c>
      <c r="C691" s="48">
        <v>2300886</v>
      </c>
      <c r="D691" s="52"/>
      <c r="E691" s="52" t="s">
        <v>756</v>
      </c>
      <c r="F691" s="52"/>
      <c r="G691" s="52"/>
      <c r="H691" s="52"/>
      <c r="I691" s="52"/>
      <c r="J691" s="52"/>
      <c r="K691" s="52"/>
      <c r="L691" s="54" t="s">
        <v>151</v>
      </c>
    </row>
    <row r="692" spans="1:12">
      <c r="A692" s="48" t="s">
        <v>2111</v>
      </c>
      <c r="B692" s="48" t="s">
        <v>2127</v>
      </c>
      <c r="C692" s="48">
        <v>2300886</v>
      </c>
      <c r="D692" s="52"/>
      <c r="E692" s="52" t="s">
        <v>757</v>
      </c>
      <c r="F692" s="52"/>
      <c r="G692" s="52"/>
      <c r="H692" s="52"/>
      <c r="I692" s="52"/>
      <c r="J692" s="52"/>
      <c r="K692" s="52"/>
      <c r="L692" s="54" t="s">
        <v>151</v>
      </c>
    </row>
    <row r="693" spans="1:12">
      <c r="A693" s="48" t="s">
        <v>2111</v>
      </c>
      <c r="B693" s="48" t="s">
        <v>2127</v>
      </c>
      <c r="C693" s="48">
        <v>2300886</v>
      </c>
      <c r="D693" s="52"/>
      <c r="E693" s="52" t="s">
        <v>34</v>
      </c>
      <c r="F693" s="52"/>
      <c r="G693" s="52"/>
      <c r="H693" s="52"/>
      <c r="I693" s="52"/>
      <c r="J693" s="52"/>
      <c r="K693" s="52"/>
      <c r="L693" s="54" t="s">
        <v>151</v>
      </c>
    </row>
    <row r="694" spans="1:12">
      <c r="A694" s="48" t="s">
        <v>981</v>
      </c>
      <c r="B694" s="48" t="s">
        <v>987</v>
      </c>
      <c r="C694" s="48">
        <v>2300820</v>
      </c>
      <c r="D694" s="52" t="s">
        <v>612</v>
      </c>
      <c r="E694" s="52" t="s">
        <v>2076</v>
      </c>
      <c r="F694" s="52"/>
      <c r="G694" s="52"/>
      <c r="H694" s="52"/>
      <c r="I694" s="52"/>
      <c r="J694" s="52"/>
      <c r="K694" s="52"/>
      <c r="L694" s="54" t="s">
        <v>152</v>
      </c>
    </row>
    <row r="695" spans="1:12">
      <c r="A695" s="48" t="s">
        <v>981</v>
      </c>
      <c r="B695" s="48" t="s">
        <v>987</v>
      </c>
      <c r="C695" s="48">
        <v>2300820</v>
      </c>
      <c r="D695" s="52" t="s">
        <v>613</v>
      </c>
      <c r="E695" s="52" t="s">
        <v>2102</v>
      </c>
      <c r="F695" s="52"/>
      <c r="G695" s="52"/>
      <c r="H695" s="52"/>
      <c r="I695" s="52"/>
      <c r="J695" s="52"/>
      <c r="K695" s="52"/>
      <c r="L695" s="54" t="s">
        <v>152</v>
      </c>
    </row>
    <row r="696" spans="1:12">
      <c r="A696" s="48" t="s">
        <v>981</v>
      </c>
      <c r="B696" s="48" t="s">
        <v>987</v>
      </c>
      <c r="C696" s="48">
        <v>2300820</v>
      </c>
      <c r="D696" s="52" t="s">
        <v>614</v>
      </c>
      <c r="E696" s="52" t="s">
        <v>2101</v>
      </c>
      <c r="F696" s="52"/>
      <c r="G696" s="52"/>
      <c r="H696" s="52"/>
      <c r="I696" s="52"/>
      <c r="J696" s="52"/>
      <c r="K696" s="52"/>
      <c r="L696" s="54" t="s">
        <v>152</v>
      </c>
    </row>
    <row r="697" spans="1:12">
      <c r="A697" s="48" t="s">
        <v>981</v>
      </c>
      <c r="B697" s="48" t="s">
        <v>987</v>
      </c>
      <c r="C697" s="48">
        <v>2300820</v>
      </c>
      <c r="D697" s="52" t="s">
        <v>615</v>
      </c>
      <c r="E697" s="52" t="s">
        <v>2081</v>
      </c>
      <c r="F697" s="52"/>
      <c r="G697" s="52"/>
      <c r="H697" s="52"/>
      <c r="I697" s="52"/>
      <c r="J697" s="52"/>
      <c r="K697" s="52"/>
      <c r="L697" s="54" t="s">
        <v>152</v>
      </c>
    </row>
    <row r="698" spans="1:12">
      <c r="A698" s="48" t="s">
        <v>981</v>
      </c>
      <c r="B698" s="48" t="s">
        <v>987</v>
      </c>
      <c r="C698" s="48">
        <v>2300820</v>
      </c>
      <c r="D698" s="52" t="s">
        <v>616</v>
      </c>
      <c r="E698" s="52" t="s">
        <v>1813</v>
      </c>
      <c r="F698" s="52"/>
      <c r="G698" s="52"/>
      <c r="H698" s="52"/>
      <c r="I698" s="52"/>
      <c r="J698" s="52"/>
      <c r="K698" s="52"/>
      <c r="L698" s="54" t="s">
        <v>152</v>
      </c>
    </row>
    <row r="699" spans="1:12">
      <c r="A699" s="48" t="s">
        <v>981</v>
      </c>
      <c r="B699" s="48" t="s">
        <v>987</v>
      </c>
      <c r="C699" s="48">
        <v>2300820</v>
      </c>
      <c r="D699" s="52" t="s">
        <v>617</v>
      </c>
      <c r="E699" s="52" t="s">
        <v>2096</v>
      </c>
      <c r="F699" s="52"/>
      <c r="G699" s="52"/>
      <c r="H699" s="52"/>
      <c r="I699" s="52"/>
      <c r="J699" s="52"/>
      <c r="K699" s="52"/>
      <c r="L699" s="54" t="s">
        <v>152</v>
      </c>
    </row>
    <row r="700" spans="1:12">
      <c r="A700" s="48" t="s">
        <v>981</v>
      </c>
      <c r="B700" s="48" t="s">
        <v>987</v>
      </c>
      <c r="C700" s="48">
        <v>2300820</v>
      </c>
      <c r="D700" s="52" t="s">
        <v>618</v>
      </c>
      <c r="E700" s="52" t="s">
        <v>2074</v>
      </c>
      <c r="F700" s="52"/>
      <c r="G700" s="52"/>
      <c r="H700" s="52"/>
      <c r="I700" s="52"/>
      <c r="J700" s="52"/>
      <c r="K700" s="52"/>
      <c r="L700" s="54" t="s">
        <v>152</v>
      </c>
    </row>
    <row r="701" spans="1:12">
      <c r="A701" s="48" t="s">
        <v>2111</v>
      </c>
      <c r="B701" s="48" t="s">
        <v>2122</v>
      </c>
      <c r="C701" s="48">
        <v>2300820</v>
      </c>
      <c r="D701" s="52"/>
      <c r="E701" s="52" t="s">
        <v>1817</v>
      </c>
      <c r="F701" s="52"/>
      <c r="G701" s="52"/>
      <c r="H701" s="52"/>
      <c r="I701" s="52"/>
      <c r="J701" s="52"/>
      <c r="K701" s="52"/>
      <c r="L701" s="54" t="s">
        <v>152</v>
      </c>
    </row>
    <row r="702" spans="1:12">
      <c r="A702" s="48" t="s">
        <v>2111</v>
      </c>
      <c r="B702" s="48" t="s">
        <v>2122</v>
      </c>
      <c r="C702" s="48">
        <v>2300820</v>
      </c>
      <c r="D702" s="52"/>
      <c r="E702" s="52" t="s">
        <v>1802</v>
      </c>
      <c r="F702" s="52"/>
      <c r="G702" s="52"/>
      <c r="H702" s="52"/>
      <c r="I702" s="52"/>
      <c r="J702" s="52"/>
      <c r="K702" s="52"/>
      <c r="L702" s="54" t="s">
        <v>152</v>
      </c>
    </row>
    <row r="703" spans="1:12">
      <c r="A703" s="48" t="s">
        <v>2111</v>
      </c>
      <c r="B703" s="48" t="s">
        <v>2122</v>
      </c>
      <c r="C703" s="48">
        <v>2300820</v>
      </c>
      <c r="D703" s="52"/>
      <c r="E703" s="52" t="s">
        <v>1809</v>
      </c>
      <c r="F703" s="52"/>
      <c r="G703" s="52"/>
      <c r="H703" s="52"/>
      <c r="I703" s="52"/>
      <c r="J703" s="52"/>
      <c r="K703" s="52"/>
      <c r="L703" s="54" t="s">
        <v>152</v>
      </c>
    </row>
    <row r="704" spans="1:12">
      <c r="A704" s="48" t="s">
        <v>2111</v>
      </c>
      <c r="B704" s="48" t="s">
        <v>2122</v>
      </c>
      <c r="C704" s="48">
        <v>2300820</v>
      </c>
      <c r="D704" s="52"/>
      <c r="E704" s="52" t="s">
        <v>1814</v>
      </c>
      <c r="F704" s="52"/>
      <c r="G704" s="52"/>
      <c r="H704" s="52"/>
      <c r="I704" s="52"/>
      <c r="J704" s="52"/>
      <c r="K704" s="52"/>
      <c r="L704" s="54" t="s">
        <v>152</v>
      </c>
    </row>
    <row r="705" spans="1:12">
      <c r="A705" s="48" t="s">
        <v>2111</v>
      </c>
      <c r="B705" s="48" t="s">
        <v>2122</v>
      </c>
      <c r="C705" s="48">
        <v>2300820</v>
      </c>
      <c r="D705" s="52"/>
      <c r="E705" s="52" t="s">
        <v>1810</v>
      </c>
      <c r="F705" s="52"/>
      <c r="G705" s="52"/>
      <c r="H705" s="52"/>
      <c r="I705" s="52"/>
      <c r="J705" s="52"/>
      <c r="K705" s="52"/>
      <c r="L705" s="54" t="s">
        <v>152</v>
      </c>
    </row>
    <row r="706" spans="1:12">
      <c r="A706" s="48" t="s">
        <v>981</v>
      </c>
      <c r="B706" s="48" t="s">
        <v>987</v>
      </c>
      <c r="C706" s="48">
        <v>2300820</v>
      </c>
      <c r="D706" s="52" t="s">
        <v>619</v>
      </c>
      <c r="E706" s="52" t="s">
        <v>2084</v>
      </c>
      <c r="F706" s="52"/>
      <c r="G706" s="52"/>
      <c r="H706" s="52"/>
      <c r="I706" s="52"/>
      <c r="J706" s="52"/>
      <c r="K706" s="52"/>
      <c r="L706" s="54" t="s">
        <v>152</v>
      </c>
    </row>
    <row r="707" spans="1:12">
      <c r="A707" s="48" t="s">
        <v>981</v>
      </c>
      <c r="B707" s="48" t="s">
        <v>987</v>
      </c>
      <c r="C707" s="48">
        <v>2300820</v>
      </c>
      <c r="D707" s="52" t="s">
        <v>620</v>
      </c>
      <c r="E707" s="52" t="s">
        <v>2083</v>
      </c>
      <c r="F707" s="52"/>
      <c r="G707" s="52"/>
      <c r="H707" s="52"/>
      <c r="I707" s="52"/>
      <c r="J707" s="52"/>
      <c r="K707" s="52"/>
      <c r="L707" s="54" t="s">
        <v>152</v>
      </c>
    </row>
    <row r="708" spans="1:12">
      <c r="A708" s="48" t="s">
        <v>981</v>
      </c>
      <c r="B708" s="48" t="s">
        <v>987</v>
      </c>
      <c r="C708" s="48">
        <v>2300820</v>
      </c>
      <c r="D708" s="52" t="s">
        <v>621</v>
      </c>
      <c r="E708" s="52" t="s">
        <v>1718</v>
      </c>
      <c r="F708" s="52"/>
      <c r="G708" s="52"/>
      <c r="H708" s="52"/>
      <c r="I708" s="52"/>
      <c r="J708" s="52"/>
      <c r="K708" s="52"/>
      <c r="L708" s="54" t="s">
        <v>152</v>
      </c>
    </row>
    <row r="709" spans="1:12">
      <c r="A709" s="48" t="s">
        <v>981</v>
      </c>
      <c r="B709" s="48" t="s">
        <v>987</v>
      </c>
      <c r="C709" s="48">
        <v>2300820</v>
      </c>
      <c r="D709" s="52" t="s">
        <v>622</v>
      </c>
      <c r="E709" s="52" t="s">
        <v>2105</v>
      </c>
      <c r="F709" s="52"/>
      <c r="G709" s="52"/>
      <c r="H709" s="52"/>
      <c r="I709" s="52"/>
      <c r="J709" s="52"/>
      <c r="K709" s="52"/>
      <c r="L709" s="54" t="s">
        <v>152</v>
      </c>
    </row>
    <row r="710" spans="1:12">
      <c r="A710" s="48" t="s">
        <v>981</v>
      </c>
      <c r="B710" s="48" t="s">
        <v>987</v>
      </c>
      <c r="C710" s="48">
        <v>2300820</v>
      </c>
      <c r="D710" s="52" t="s">
        <v>623</v>
      </c>
      <c r="E710" s="52" t="s">
        <v>624</v>
      </c>
      <c r="F710" s="52"/>
      <c r="G710" s="52"/>
      <c r="H710" s="52"/>
      <c r="I710" s="52"/>
      <c r="J710" s="52"/>
      <c r="K710" s="52"/>
      <c r="L710" s="54" t="s">
        <v>152</v>
      </c>
    </row>
    <row r="711" spans="1:12">
      <c r="A711" s="48" t="s">
        <v>981</v>
      </c>
      <c r="B711" s="48" t="s">
        <v>987</v>
      </c>
      <c r="C711" s="48">
        <v>2300820</v>
      </c>
      <c r="D711" s="52" t="s">
        <v>988</v>
      </c>
      <c r="E711" s="52" t="s">
        <v>1812</v>
      </c>
      <c r="F711" s="52"/>
      <c r="G711" s="52"/>
      <c r="H711" s="52"/>
      <c r="I711" s="52"/>
      <c r="J711" s="52"/>
      <c r="K711" s="52"/>
      <c r="L711" s="54" t="s">
        <v>152</v>
      </c>
    </row>
    <row r="712" spans="1:12">
      <c r="A712" s="48" t="s">
        <v>981</v>
      </c>
      <c r="B712" s="48" t="s">
        <v>987</v>
      </c>
      <c r="C712" s="48">
        <v>2300820</v>
      </c>
      <c r="D712" s="52" t="s">
        <v>1118</v>
      </c>
      <c r="E712" s="52" t="s">
        <v>1805</v>
      </c>
      <c r="F712" s="52"/>
      <c r="G712" s="52"/>
      <c r="H712" s="52"/>
      <c r="I712" s="52"/>
      <c r="J712" s="52"/>
      <c r="K712" s="52"/>
      <c r="L712" s="54" t="s">
        <v>152</v>
      </c>
    </row>
    <row r="713" spans="1:12">
      <c r="A713" s="48" t="s">
        <v>981</v>
      </c>
      <c r="B713" s="48" t="s">
        <v>987</v>
      </c>
      <c r="C713" s="48">
        <v>2300820</v>
      </c>
      <c r="D713" s="52" t="s">
        <v>1120</v>
      </c>
      <c r="E713" s="52" t="s">
        <v>1806</v>
      </c>
      <c r="F713" s="52"/>
      <c r="G713" s="52"/>
      <c r="H713" s="52"/>
      <c r="I713" s="52"/>
      <c r="J713" s="52"/>
      <c r="K713" s="52"/>
      <c r="L713" s="54" t="s">
        <v>152</v>
      </c>
    </row>
    <row r="714" spans="1:12">
      <c r="A714" s="48" t="s">
        <v>981</v>
      </c>
      <c r="B714" s="48" t="s">
        <v>987</v>
      </c>
      <c r="C714" s="48">
        <v>2300820</v>
      </c>
      <c r="D714" s="52" t="s">
        <v>326</v>
      </c>
      <c r="E714" s="52" t="s">
        <v>1794</v>
      </c>
      <c r="F714" s="52"/>
      <c r="G714" s="52"/>
      <c r="H714" s="52"/>
      <c r="I714" s="52"/>
      <c r="J714" s="52"/>
      <c r="K714" s="52"/>
      <c r="L714" s="54" t="s">
        <v>152</v>
      </c>
    </row>
    <row r="715" spans="1:12">
      <c r="A715" s="48" t="s">
        <v>981</v>
      </c>
      <c r="B715" s="48" t="s">
        <v>987</v>
      </c>
      <c r="C715" s="48">
        <v>2300820</v>
      </c>
      <c r="D715" s="52" t="s">
        <v>330</v>
      </c>
      <c r="E715" s="52" t="s">
        <v>1827</v>
      </c>
      <c r="F715" s="52"/>
      <c r="G715" s="52"/>
      <c r="H715" s="52"/>
      <c r="I715" s="52"/>
      <c r="J715" s="52"/>
      <c r="K715" s="52"/>
      <c r="L715" s="54" t="s">
        <v>152</v>
      </c>
    </row>
    <row r="716" spans="1:12">
      <c r="A716" s="48" t="s">
        <v>981</v>
      </c>
      <c r="B716" s="48" t="s">
        <v>987</v>
      </c>
      <c r="C716" s="48">
        <v>2300820</v>
      </c>
      <c r="D716" s="52" t="s">
        <v>588</v>
      </c>
      <c r="E716" s="52" t="s">
        <v>1842</v>
      </c>
      <c r="F716" s="52"/>
      <c r="G716" s="52"/>
      <c r="H716" s="52"/>
      <c r="I716" s="52"/>
      <c r="J716" s="52"/>
      <c r="K716" s="52"/>
      <c r="L716" s="54" t="s">
        <v>152</v>
      </c>
    </row>
    <row r="717" spans="1:12">
      <c r="A717" s="48" t="s">
        <v>981</v>
      </c>
      <c r="B717" s="48" t="s">
        <v>987</v>
      </c>
      <c r="C717" s="48">
        <v>2300820</v>
      </c>
      <c r="D717" s="52" t="s">
        <v>589</v>
      </c>
      <c r="E717" s="52" t="s">
        <v>1846</v>
      </c>
      <c r="F717" s="52"/>
      <c r="G717" s="52"/>
      <c r="H717" s="52"/>
      <c r="I717" s="52"/>
      <c r="J717" s="52"/>
      <c r="K717" s="52"/>
      <c r="L717" s="54" t="s">
        <v>152</v>
      </c>
    </row>
    <row r="718" spans="1:12">
      <c r="A718" s="48" t="s">
        <v>981</v>
      </c>
      <c r="B718" s="48" t="s">
        <v>987</v>
      </c>
      <c r="C718" s="48">
        <v>2300820</v>
      </c>
      <c r="D718" s="52" t="s">
        <v>591</v>
      </c>
      <c r="E718" s="52" t="s">
        <v>1815</v>
      </c>
      <c r="F718" s="52"/>
      <c r="G718" s="52"/>
      <c r="H718" s="52"/>
      <c r="I718" s="52"/>
      <c r="J718" s="52"/>
      <c r="K718" s="52"/>
      <c r="L718" s="54" t="s">
        <v>152</v>
      </c>
    </row>
    <row r="719" spans="1:12">
      <c r="A719" s="48" t="s">
        <v>981</v>
      </c>
      <c r="B719" s="48" t="s">
        <v>987</v>
      </c>
      <c r="C719" s="48">
        <v>2300820</v>
      </c>
      <c r="D719" s="52" t="s">
        <v>592</v>
      </c>
      <c r="E719" s="52" t="s">
        <v>1816</v>
      </c>
      <c r="F719" s="52"/>
      <c r="G719" s="52"/>
      <c r="H719" s="52"/>
      <c r="I719" s="52"/>
      <c r="J719" s="52"/>
      <c r="K719" s="52"/>
      <c r="L719" s="54" t="s">
        <v>152</v>
      </c>
    </row>
    <row r="720" spans="1:12">
      <c r="A720" s="48" t="s">
        <v>981</v>
      </c>
      <c r="B720" s="48" t="s">
        <v>987</v>
      </c>
      <c r="C720" s="48">
        <v>2300820</v>
      </c>
      <c r="D720" s="52" t="s">
        <v>593</v>
      </c>
      <c r="E720" s="52" t="s">
        <v>1840</v>
      </c>
      <c r="F720" s="52"/>
      <c r="G720" s="52"/>
      <c r="H720" s="52"/>
      <c r="I720" s="52"/>
      <c r="J720" s="52"/>
      <c r="K720" s="52"/>
      <c r="L720" s="54" t="s">
        <v>152</v>
      </c>
    </row>
    <row r="721" spans="1:12">
      <c r="A721" s="48" t="s">
        <v>981</v>
      </c>
      <c r="B721" s="48" t="s">
        <v>987</v>
      </c>
      <c r="C721" s="48">
        <v>2300820</v>
      </c>
      <c r="D721" s="52" t="s">
        <v>595</v>
      </c>
      <c r="E721" s="52" t="s">
        <v>1800</v>
      </c>
      <c r="F721" s="52"/>
      <c r="G721" s="52"/>
      <c r="H721" s="52"/>
      <c r="I721" s="52"/>
      <c r="J721" s="52"/>
      <c r="K721" s="52"/>
      <c r="L721" s="54" t="s">
        <v>152</v>
      </c>
    </row>
    <row r="722" spans="1:12">
      <c r="A722" s="48" t="s">
        <v>981</v>
      </c>
      <c r="B722" s="48" t="s">
        <v>987</v>
      </c>
      <c r="C722" s="48">
        <v>2300820</v>
      </c>
      <c r="D722" s="52" t="s">
        <v>596</v>
      </c>
      <c r="E722" s="52" t="s">
        <v>1796</v>
      </c>
      <c r="F722" s="52"/>
      <c r="G722" s="52"/>
      <c r="H722" s="52"/>
      <c r="I722" s="52"/>
      <c r="J722" s="52"/>
      <c r="K722" s="52"/>
      <c r="L722" s="54" t="s">
        <v>152</v>
      </c>
    </row>
    <row r="723" spans="1:12">
      <c r="A723" s="48" t="s">
        <v>981</v>
      </c>
      <c r="B723" s="48" t="s">
        <v>987</v>
      </c>
      <c r="C723" s="48">
        <v>2300820</v>
      </c>
      <c r="D723" s="52" t="s">
        <v>597</v>
      </c>
      <c r="E723" s="52" t="s">
        <v>1797</v>
      </c>
      <c r="F723" s="52"/>
      <c r="G723" s="52"/>
      <c r="H723" s="52"/>
      <c r="I723" s="52"/>
      <c r="J723" s="52"/>
      <c r="K723" s="52"/>
      <c r="L723" s="54" t="s">
        <v>152</v>
      </c>
    </row>
    <row r="724" spans="1:12">
      <c r="A724" s="48" t="s">
        <v>981</v>
      </c>
      <c r="B724" s="48" t="s">
        <v>987</v>
      </c>
      <c r="C724" s="48">
        <v>2300820</v>
      </c>
      <c r="D724" s="52" t="s">
        <v>598</v>
      </c>
      <c r="E724" s="52" t="s">
        <v>599</v>
      </c>
      <c r="F724" s="52"/>
      <c r="G724" s="52"/>
      <c r="H724" s="52"/>
      <c r="I724" s="52"/>
      <c r="J724" s="52"/>
      <c r="K724" s="52"/>
      <c r="L724" s="54" t="s">
        <v>152</v>
      </c>
    </row>
    <row r="725" spans="1:12">
      <c r="A725" s="48" t="s">
        <v>981</v>
      </c>
      <c r="B725" s="48" t="s">
        <v>987</v>
      </c>
      <c r="C725" s="48">
        <v>2300820</v>
      </c>
      <c r="D725" s="52" t="s">
        <v>600</v>
      </c>
      <c r="E725" s="52" t="s">
        <v>1798</v>
      </c>
      <c r="F725" s="52"/>
      <c r="G725" s="52"/>
      <c r="H725" s="52"/>
      <c r="I725" s="52"/>
      <c r="J725" s="52"/>
      <c r="K725" s="52"/>
      <c r="L725" s="54" t="s">
        <v>152</v>
      </c>
    </row>
    <row r="726" spans="1:12">
      <c r="A726" s="48" t="s">
        <v>981</v>
      </c>
      <c r="B726" s="48" t="s">
        <v>987</v>
      </c>
      <c r="C726" s="48">
        <v>2300820</v>
      </c>
      <c r="D726" s="52" t="s">
        <v>601</v>
      </c>
      <c r="E726" s="52" t="s">
        <v>1799</v>
      </c>
      <c r="F726" s="52"/>
      <c r="G726" s="52"/>
      <c r="H726" s="52"/>
      <c r="I726" s="52"/>
      <c r="J726" s="52"/>
      <c r="K726" s="52"/>
      <c r="L726" s="54" t="s">
        <v>152</v>
      </c>
    </row>
    <row r="727" spans="1:12">
      <c r="A727" s="48" t="s">
        <v>981</v>
      </c>
      <c r="B727" s="48" t="s">
        <v>987</v>
      </c>
      <c r="C727" s="48">
        <v>2300820</v>
      </c>
      <c r="D727" s="52" t="s">
        <v>602</v>
      </c>
      <c r="E727" s="52" t="s">
        <v>1801</v>
      </c>
      <c r="F727" s="52"/>
      <c r="G727" s="52"/>
      <c r="H727" s="52"/>
      <c r="I727" s="52"/>
      <c r="J727" s="52"/>
      <c r="K727" s="52"/>
      <c r="L727" s="54" t="s">
        <v>152</v>
      </c>
    </row>
    <row r="728" spans="1:12">
      <c r="A728" s="48" t="s">
        <v>981</v>
      </c>
      <c r="B728" s="48" t="s">
        <v>987</v>
      </c>
      <c r="C728" s="48">
        <v>2300820</v>
      </c>
      <c r="D728" s="52" t="s">
        <v>603</v>
      </c>
      <c r="E728" s="52" t="s">
        <v>1804</v>
      </c>
      <c r="F728" s="52"/>
      <c r="G728" s="52"/>
      <c r="H728" s="52"/>
      <c r="I728" s="52"/>
      <c r="J728" s="52"/>
      <c r="K728" s="52"/>
      <c r="L728" s="54" t="s">
        <v>152</v>
      </c>
    </row>
    <row r="729" spans="1:12">
      <c r="A729" s="48" t="s">
        <v>981</v>
      </c>
      <c r="B729" s="48" t="s">
        <v>987</v>
      </c>
      <c r="C729" s="48">
        <v>2300820</v>
      </c>
      <c r="D729" s="52" t="s">
        <v>604</v>
      </c>
      <c r="E729" s="52" t="s">
        <v>1820</v>
      </c>
      <c r="F729" s="52"/>
      <c r="G729" s="52"/>
      <c r="H729" s="52"/>
      <c r="I729" s="52"/>
      <c r="J729" s="52"/>
      <c r="K729" s="52"/>
      <c r="L729" s="54" t="s">
        <v>152</v>
      </c>
    </row>
    <row r="730" spans="1:12">
      <c r="A730" s="48" t="s">
        <v>981</v>
      </c>
      <c r="B730" s="48" t="s">
        <v>987</v>
      </c>
      <c r="C730" s="48">
        <v>2300820</v>
      </c>
      <c r="D730" s="52" t="s">
        <v>605</v>
      </c>
      <c r="E730" s="52" t="s">
        <v>1821</v>
      </c>
      <c r="F730" s="52"/>
      <c r="G730" s="52"/>
      <c r="H730" s="52"/>
      <c r="I730" s="52"/>
      <c r="J730" s="52"/>
      <c r="K730" s="52"/>
      <c r="L730" s="54" t="s">
        <v>152</v>
      </c>
    </row>
    <row r="731" spans="1:12">
      <c r="A731" s="48" t="s">
        <v>981</v>
      </c>
      <c r="B731" s="48" t="s">
        <v>987</v>
      </c>
      <c r="C731" s="48">
        <v>2300820</v>
      </c>
      <c r="D731" s="52" t="s">
        <v>606</v>
      </c>
      <c r="E731" s="52" t="s">
        <v>1822</v>
      </c>
      <c r="F731" s="52"/>
      <c r="G731" s="52"/>
      <c r="H731" s="52"/>
      <c r="I731" s="52"/>
      <c r="J731" s="52"/>
      <c r="K731" s="52"/>
      <c r="L731" s="54" t="s">
        <v>152</v>
      </c>
    </row>
    <row r="732" spans="1:12">
      <c r="A732" s="48" t="s">
        <v>981</v>
      </c>
      <c r="B732" s="48" t="s">
        <v>987</v>
      </c>
      <c r="C732" s="48">
        <v>2300820</v>
      </c>
      <c r="D732" s="52" t="s">
        <v>607</v>
      </c>
      <c r="E732" s="52" t="s">
        <v>1823</v>
      </c>
      <c r="F732" s="52"/>
      <c r="G732" s="52"/>
      <c r="H732" s="52"/>
      <c r="I732" s="52"/>
      <c r="J732" s="52"/>
      <c r="K732" s="52"/>
      <c r="L732" s="54" t="s">
        <v>152</v>
      </c>
    </row>
    <row r="733" spans="1:12">
      <c r="A733" s="48" t="s">
        <v>981</v>
      </c>
      <c r="B733" s="48" t="s">
        <v>987</v>
      </c>
      <c r="C733" s="48">
        <v>2300820</v>
      </c>
      <c r="D733" s="52" t="s">
        <v>608</v>
      </c>
      <c r="E733" s="52" t="s">
        <v>1811</v>
      </c>
      <c r="F733" s="52" t="s">
        <v>2726</v>
      </c>
      <c r="G733" s="52" t="s">
        <v>609</v>
      </c>
      <c r="H733" s="52"/>
      <c r="I733" s="52"/>
      <c r="J733" s="52"/>
      <c r="K733" s="52"/>
      <c r="L733" s="54" t="s">
        <v>152</v>
      </c>
    </row>
    <row r="734" spans="1:12">
      <c r="A734" s="48" t="s">
        <v>981</v>
      </c>
      <c r="B734" s="48" t="s">
        <v>987</v>
      </c>
      <c r="C734" s="48">
        <v>2300820</v>
      </c>
      <c r="D734" s="52" t="s">
        <v>610</v>
      </c>
      <c r="E734" s="52" t="s">
        <v>2087</v>
      </c>
      <c r="F734" s="52"/>
      <c r="G734" s="52"/>
      <c r="H734" s="52"/>
      <c r="I734" s="52"/>
      <c r="J734" s="52"/>
      <c r="K734" s="52"/>
      <c r="L734" s="54" t="s">
        <v>152</v>
      </c>
    </row>
    <row r="735" spans="1:12">
      <c r="A735" s="48" t="s">
        <v>981</v>
      </c>
      <c r="B735" s="48" t="s">
        <v>987</v>
      </c>
      <c r="C735" s="48">
        <v>2300820</v>
      </c>
      <c r="D735" s="52" t="s">
        <v>611</v>
      </c>
      <c r="E735" s="52" t="s">
        <v>1795</v>
      </c>
      <c r="F735" s="52"/>
      <c r="G735" s="52"/>
      <c r="H735" s="52"/>
      <c r="I735" s="52"/>
      <c r="J735" s="52"/>
      <c r="K735" s="52"/>
      <c r="L735" s="54" t="s">
        <v>152</v>
      </c>
    </row>
    <row r="736" spans="1:12">
      <c r="A736" s="48" t="s">
        <v>981</v>
      </c>
      <c r="B736" s="48" t="s">
        <v>987</v>
      </c>
      <c r="C736" s="48">
        <v>2300820</v>
      </c>
      <c r="D736" s="52" t="s">
        <v>625</v>
      </c>
      <c r="E736" s="52" t="s">
        <v>1818</v>
      </c>
      <c r="F736" s="52"/>
      <c r="G736" s="52"/>
      <c r="H736" s="52"/>
      <c r="I736" s="52"/>
      <c r="J736" s="52"/>
      <c r="K736" s="52"/>
      <c r="L736" s="54" t="s">
        <v>152</v>
      </c>
    </row>
    <row r="737" spans="1:12">
      <c r="A737" s="48" t="s">
        <v>981</v>
      </c>
      <c r="B737" s="48" t="s">
        <v>987</v>
      </c>
      <c r="C737" s="48">
        <v>2300820</v>
      </c>
      <c r="D737" s="52" t="s">
        <v>626</v>
      </c>
      <c r="E737" s="52" t="s">
        <v>1819</v>
      </c>
      <c r="F737" s="52"/>
      <c r="G737" s="52"/>
      <c r="H737" s="52"/>
      <c r="I737" s="52"/>
      <c r="J737" s="52"/>
      <c r="K737" s="52"/>
      <c r="L737" s="54" t="s">
        <v>152</v>
      </c>
    </row>
    <row r="738" spans="1:12">
      <c r="A738" s="48" t="s">
        <v>981</v>
      </c>
      <c r="B738" s="48" t="s">
        <v>987</v>
      </c>
      <c r="C738" s="48">
        <v>2300820</v>
      </c>
      <c r="D738" s="52" t="s">
        <v>630</v>
      </c>
      <c r="E738" s="52" t="s">
        <v>1824</v>
      </c>
      <c r="F738" s="52"/>
      <c r="G738" s="52"/>
      <c r="H738" s="52"/>
      <c r="I738" s="52"/>
      <c r="J738" s="52"/>
      <c r="K738" s="52"/>
      <c r="L738" s="54" t="s">
        <v>152</v>
      </c>
    </row>
    <row r="739" spans="1:12">
      <c r="A739" s="48" t="s">
        <v>981</v>
      </c>
      <c r="B739" s="48" t="s">
        <v>987</v>
      </c>
      <c r="C739" s="48">
        <v>2300820</v>
      </c>
      <c r="D739" s="52" t="s">
        <v>631</v>
      </c>
      <c r="E739" s="52" t="s">
        <v>1808</v>
      </c>
      <c r="F739" s="52"/>
      <c r="G739" s="52"/>
      <c r="H739" s="52"/>
      <c r="I739" s="52"/>
      <c r="J739" s="52"/>
      <c r="K739" s="52"/>
      <c r="L739" s="54" t="s">
        <v>152</v>
      </c>
    </row>
    <row r="740" spans="1:12">
      <c r="A740" s="48" t="s">
        <v>981</v>
      </c>
      <c r="B740" s="48" t="s">
        <v>987</v>
      </c>
      <c r="C740" s="48">
        <v>2300820</v>
      </c>
      <c r="D740" s="52" t="s">
        <v>634</v>
      </c>
      <c r="E740" s="52" t="s">
        <v>1825</v>
      </c>
      <c r="F740" s="52"/>
      <c r="G740" s="52"/>
      <c r="H740" s="52"/>
      <c r="I740" s="52"/>
      <c r="J740" s="52"/>
      <c r="K740" s="52"/>
      <c r="L740" s="54" t="s">
        <v>152</v>
      </c>
    </row>
    <row r="741" spans="1:12">
      <c r="A741" s="48" t="s">
        <v>981</v>
      </c>
      <c r="B741" s="48" t="s">
        <v>987</v>
      </c>
      <c r="C741" s="48">
        <v>2300820</v>
      </c>
      <c r="D741" s="52" t="s">
        <v>635</v>
      </c>
      <c r="E741" s="52" t="s">
        <v>1826</v>
      </c>
      <c r="F741" s="52"/>
      <c r="G741" s="52"/>
      <c r="H741" s="52"/>
      <c r="I741" s="52"/>
      <c r="J741" s="52"/>
      <c r="K741" s="52"/>
      <c r="L741" s="54" t="s">
        <v>152</v>
      </c>
    </row>
    <row r="742" spans="1:12">
      <c r="A742" s="48" t="s">
        <v>981</v>
      </c>
      <c r="B742" s="48" t="s">
        <v>987</v>
      </c>
      <c r="C742" s="48">
        <v>2300820</v>
      </c>
      <c r="D742" s="52" t="s">
        <v>627</v>
      </c>
      <c r="E742" s="52" t="s">
        <v>1850</v>
      </c>
      <c r="F742" s="52" t="s">
        <v>2726</v>
      </c>
      <c r="G742" s="52" t="s">
        <v>628</v>
      </c>
      <c r="H742" s="52"/>
      <c r="I742" s="52"/>
      <c r="J742" s="52"/>
      <c r="K742" s="52"/>
      <c r="L742" s="54" t="s">
        <v>152</v>
      </c>
    </row>
    <row r="743" spans="1:12">
      <c r="A743" s="48" t="s">
        <v>981</v>
      </c>
      <c r="B743" s="48" t="s">
        <v>987</v>
      </c>
      <c r="C743" s="48">
        <v>2300820</v>
      </c>
      <c r="D743" s="52" t="s">
        <v>629</v>
      </c>
      <c r="E743" s="52" t="s">
        <v>1628</v>
      </c>
      <c r="F743" s="52"/>
      <c r="G743" s="52"/>
      <c r="H743" s="52"/>
      <c r="I743" s="52"/>
      <c r="J743" s="52"/>
      <c r="K743" s="52"/>
      <c r="L743" s="54" t="s">
        <v>152</v>
      </c>
    </row>
    <row r="744" spans="1:12">
      <c r="A744" s="48" t="s">
        <v>981</v>
      </c>
      <c r="B744" s="48" t="s">
        <v>987</v>
      </c>
      <c r="C744" s="48">
        <v>2300820</v>
      </c>
      <c r="D744" s="52" t="s">
        <v>633</v>
      </c>
      <c r="E744" s="52" t="s">
        <v>1848</v>
      </c>
      <c r="F744" s="52"/>
      <c r="G744" s="52"/>
      <c r="H744" s="52"/>
      <c r="I744" s="52"/>
      <c r="J744" s="52"/>
      <c r="K744" s="52"/>
      <c r="L744" s="54" t="s">
        <v>152</v>
      </c>
    </row>
    <row r="745" spans="1:12">
      <c r="A745" s="48" t="s">
        <v>981</v>
      </c>
      <c r="B745" s="48" t="s">
        <v>987</v>
      </c>
      <c r="C745" s="48">
        <v>2300820</v>
      </c>
      <c r="D745" s="52"/>
      <c r="E745" s="52" t="s">
        <v>2104</v>
      </c>
      <c r="F745" s="52"/>
      <c r="G745" s="52"/>
      <c r="H745" s="52"/>
      <c r="I745" s="52"/>
      <c r="J745" s="52"/>
      <c r="K745" s="52"/>
      <c r="L745" s="54" t="s">
        <v>152</v>
      </c>
    </row>
    <row r="746" spans="1:12">
      <c r="A746" s="48" t="s">
        <v>981</v>
      </c>
      <c r="B746" s="48" t="s">
        <v>987</v>
      </c>
      <c r="C746" s="48">
        <v>2300820</v>
      </c>
      <c r="D746" s="52"/>
      <c r="E746" s="52" t="s">
        <v>1849</v>
      </c>
      <c r="F746" s="52"/>
      <c r="G746" s="52"/>
      <c r="H746" s="52"/>
      <c r="I746" s="52"/>
      <c r="J746" s="52"/>
      <c r="K746" s="52"/>
      <c r="L746" s="54" t="s">
        <v>152</v>
      </c>
    </row>
    <row r="747" spans="1:12">
      <c r="A747" s="48" t="s">
        <v>981</v>
      </c>
      <c r="B747" s="48" t="s">
        <v>987</v>
      </c>
      <c r="C747" s="48">
        <v>2300820</v>
      </c>
      <c r="D747" s="52"/>
      <c r="E747" s="52" t="s">
        <v>1858</v>
      </c>
      <c r="F747" s="52"/>
      <c r="G747" s="52"/>
      <c r="H747" s="52"/>
      <c r="I747" s="52"/>
      <c r="J747" s="52"/>
      <c r="K747" s="52"/>
      <c r="L747" s="54" t="s">
        <v>152</v>
      </c>
    </row>
    <row r="748" spans="1:12">
      <c r="A748" s="48" t="s">
        <v>884</v>
      </c>
      <c r="B748" s="48" t="s">
        <v>1288</v>
      </c>
      <c r="C748" s="48">
        <v>2301001</v>
      </c>
      <c r="D748" s="52" t="s">
        <v>1289</v>
      </c>
      <c r="E748" s="52" t="s">
        <v>1878</v>
      </c>
      <c r="F748" s="52"/>
      <c r="G748" s="52"/>
      <c r="H748" s="52"/>
      <c r="I748" s="52"/>
      <c r="J748" s="52"/>
      <c r="K748" s="52"/>
      <c r="L748" s="54" t="s">
        <v>153</v>
      </c>
    </row>
    <row r="749" spans="1:12">
      <c r="A749" s="48" t="s">
        <v>884</v>
      </c>
      <c r="B749" s="48" t="s">
        <v>1288</v>
      </c>
      <c r="C749" s="48">
        <v>2301001</v>
      </c>
      <c r="D749" s="52" t="s">
        <v>1290</v>
      </c>
      <c r="E749" s="52" t="s">
        <v>1867</v>
      </c>
      <c r="F749" s="52"/>
      <c r="G749" s="52"/>
      <c r="H749" s="52"/>
      <c r="I749" s="52"/>
      <c r="J749" s="52"/>
      <c r="K749" s="52"/>
      <c r="L749" s="54" t="s">
        <v>153</v>
      </c>
    </row>
    <row r="750" spans="1:12">
      <c r="A750" s="48" t="s">
        <v>884</v>
      </c>
      <c r="B750" s="48" t="s">
        <v>1288</v>
      </c>
      <c r="C750" s="48">
        <v>2301001</v>
      </c>
      <c r="D750" s="52" t="s">
        <v>1291</v>
      </c>
      <c r="E750" s="52" t="s">
        <v>1868</v>
      </c>
      <c r="F750" s="52"/>
      <c r="G750" s="52"/>
      <c r="H750" s="52"/>
      <c r="I750" s="52"/>
      <c r="J750" s="52"/>
      <c r="K750" s="52"/>
      <c r="L750" s="54" t="s">
        <v>153</v>
      </c>
    </row>
    <row r="751" spans="1:12">
      <c r="A751" s="48" t="s">
        <v>884</v>
      </c>
      <c r="B751" s="48" t="s">
        <v>1288</v>
      </c>
      <c r="C751" s="48">
        <v>2301001</v>
      </c>
      <c r="D751" s="52" t="s">
        <v>256</v>
      </c>
      <c r="E751" s="52" t="s">
        <v>257</v>
      </c>
      <c r="F751" s="52"/>
      <c r="G751" s="52"/>
      <c r="H751" s="52"/>
      <c r="I751" s="52"/>
      <c r="J751" s="52"/>
      <c r="K751" s="52"/>
      <c r="L751" s="54" t="s">
        <v>153</v>
      </c>
    </row>
    <row r="752" spans="1:12">
      <c r="A752" s="48" t="s">
        <v>884</v>
      </c>
      <c r="B752" s="48" t="s">
        <v>1288</v>
      </c>
      <c r="C752" s="48">
        <v>2301001</v>
      </c>
      <c r="D752" s="52" t="s">
        <v>258</v>
      </c>
      <c r="E752" s="52" t="s">
        <v>1876</v>
      </c>
      <c r="F752" s="52"/>
      <c r="G752" s="52"/>
      <c r="H752" s="52"/>
      <c r="I752" s="52"/>
      <c r="J752" s="52"/>
      <c r="K752" s="52"/>
      <c r="L752" s="54" t="s">
        <v>153</v>
      </c>
    </row>
    <row r="753" spans="1:12">
      <c r="A753" s="48" t="s">
        <v>884</v>
      </c>
      <c r="B753" s="48" t="s">
        <v>1288</v>
      </c>
      <c r="C753" s="48">
        <v>2301001</v>
      </c>
      <c r="D753" s="52" t="s">
        <v>259</v>
      </c>
      <c r="E753" s="52" t="s">
        <v>260</v>
      </c>
      <c r="F753" s="52"/>
      <c r="G753" s="52"/>
      <c r="H753" s="52"/>
      <c r="I753" s="52"/>
      <c r="J753" s="52"/>
      <c r="K753" s="52"/>
      <c r="L753" s="54" t="s">
        <v>153</v>
      </c>
    </row>
    <row r="754" spans="1:12">
      <c r="A754" s="48" t="s">
        <v>884</v>
      </c>
      <c r="B754" s="48" t="s">
        <v>900</v>
      </c>
      <c r="C754" s="48">
        <v>2301002</v>
      </c>
      <c r="D754" s="52" t="s">
        <v>901</v>
      </c>
      <c r="E754" s="52" t="s">
        <v>1880</v>
      </c>
      <c r="F754" s="52"/>
      <c r="G754" s="52"/>
      <c r="H754" s="52"/>
      <c r="I754" s="52"/>
      <c r="J754" s="52"/>
      <c r="K754" s="52"/>
      <c r="L754" s="54" t="s">
        <v>154</v>
      </c>
    </row>
    <row r="755" spans="1:12">
      <c r="A755" s="48" t="s">
        <v>884</v>
      </c>
      <c r="B755" s="48" t="s">
        <v>900</v>
      </c>
      <c r="C755" s="48">
        <v>2301002</v>
      </c>
      <c r="D755" s="52" t="s">
        <v>902</v>
      </c>
      <c r="E755" s="52" t="s">
        <v>1884</v>
      </c>
      <c r="F755" s="52"/>
      <c r="G755" s="52"/>
      <c r="H755" s="52"/>
      <c r="I755" s="52"/>
      <c r="J755" s="52"/>
      <c r="K755" s="52"/>
      <c r="L755" s="54" t="s">
        <v>154</v>
      </c>
    </row>
    <row r="756" spans="1:12">
      <c r="A756" s="48" t="s">
        <v>884</v>
      </c>
      <c r="B756" s="48" t="s">
        <v>900</v>
      </c>
      <c r="C756" s="48">
        <v>2301002</v>
      </c>
      <c r="D756" s="52" t="s">
        <v>903</v>
      </c>
      <c r="E756" s="52" t="s">
        <v>1869</v>
      </c>
      <c r="F756" s="52"/>
      <c r="G756" s="52"/>
      <c r="H756" s="52"/>
      <c r="I756" s="52"/>
      <c r="J756" s="52"/>
      <c r="K756" s="52"/>
      <c r="L756" s="54" t="s">
        <v>154</v>
      </c>
    </row>
    <row r="757" spans="1:12">
      <c r="A757" s="48" t="s">
        <v>884</v>
      </c>
      <c r="B757" s="48" t="s">
        <v>900</v>
      </c>
      <c r="C757" s="48">
        <v>2301002</v>
      </c>
      <c r="D757" s="52" t="s">
        <v>904</v>
      </c>
      <c r="E757" s="52" t="s">
        <v>1871</v>
      </c>
      <c r="F757" s="52"/>
      <c r="G757" s="52"/>
      <c r="H757" s="52"/>
      <c r="I757" s="52"/>
      <c r="J757" s="52"/>
      <c r="K757" s="52"/>
      <c r="L757" s="54" t="s">
        <v>154</v>
      </c>
    </row>
    <row r="758" spans="1:12">
      <c r="A758" s="48" t="s">
        <v>884</v>
      </c>
      <c r="B758" s="48" t="s">
        <v>900</v>
      </c>
      <c r="C758" s="48">
        <v>2301002</v>
      </c>
      <c r="D758" s="52" t="s">
        <v>905</v>
      </c>
      <c r="E758" s="52" t="s">
        <v>1872</v>
      </c>
      <c r="F758" s="52"/>
      <c r="G758" s="52"/>
      <c r="H758" s="52"/>
      <c r="I758" s="52"/>
      <c r="J758" s="52"/>
      <c r="K758" s="52"/>
      <c r="L758" s="54" t="s">
        <v>154</v>
      </c>
    </row>
    <row r="759" spans="1:12">
      <c r="A759" s="48" t="s">
        <v>884</v>
      </c>
      <c r="B759" s="48" t="s">
        <v>900</v>
      </c>
      <c r="C759" s="48">
        <v>2301002</v>
      </c>
      <c r="D759" s="52" t="s">
        <v>906</v>
      </c>
      <c r="E759" s="52" t="s">
        <v>907</v>
      </c>
      <c r="F759" s="52"/>
      <c r="G759" s="52"/>
      <c r="H759" s="52"/>
      <c r="I759" s="52"/>
      <c r="J759" s="52"/>
      <c r="K759" s="52"/>
      <c r="L759" s="54" t="s">
        <v>154</v>
      </c>
    </row>
    <row r="760" spans="1:12">
      <c r="A760" s="48" t="s">
        <v>884</v>
      </c>
      <c r="B760" s="48" t="s">
        <v>900</v>
      </c>
      <c r="C760" s="48">
        <v>2301002</v>
      </c>
      <c r="D760" s="52" t="s">
        <v>908</v>
      </c>
      <c r="E760" s="52" t="s">
        <v>1881</v>
      </c>
      <c r="F760" s="52"/>
      <c r="G760" s="52"/>
      <c r="H760" s="52"/>
      <c r="I760" s="52"/>
      <c r="J760" s="52"/>
      <c r="K760" s="52"/>
      <c r="L760" s="54" t="s">
        <v>154</v>
      </c>
    </row>
    <row r="761" spans="1:12">
      <c r="A761" s="48" t="s">
        <v>884</v>
      </c>
      <c r="B761" s="48" t="s">
        <v>900</v>
      </c>
      <c r="C761" s="48">
        <v>2301002</v>
      </c>
      <c r="D761" s="52" t="s">
        <v>909</v>
      </c>
      <c r="E761" s="52" t="s">
        <v>1874</v>
      </c>
      <c r="F761" s="52"/>
      <c r="G761" s="52"/>
      <c r="H761" s="52"/>
      <c r="I761" s="52"/>
      <c r="J761" s="52"/>
      <c r="K761" s="52"/>
      <c r="L761" s="54" t="s">
        <v>154</v>
      </c>
    </row>
    <row r="762" spans="1:12">
      <c r="A762" s="48" t="s">
        <v>884</v>
      </c>
      <c r="B762" s="48" t="s">
        <v>900</v>
      </c>
      <c r="C762" s="48">
        <v>2301002</v>
      </c>
      <c r="D762" s="52" t="s">
        <v>910</v>
      </c>
      <c r="E762" s="52" t="s">
        <v>1870</v>
      </c>
      <c r="F762" s="52"/>
      <c r="G762" s="52"/>
      <c r="H762" s="52"/>
      <c r="I762" s="52"/>
      <c r="J762" s="52"/>
      <c r="K762" s="52"/>
      <c r="L762" s="54" t="s">
        <v>154</v>
      </c>
    </row>
    <row r="763" spans="1:12">
      <c r="A763" s="48" t="s">
        <v>884</v>
      </c>
      <c r="B763" s="48" t="s">
        <v>900</v>
      </c>
      <c r="C763" s="48">
        <v>2301002</v>
      </c>
      <c r="D763" s="52" t="s">
        <v>911</v>
      </c>
      <c r="E763" s="52" t="s">
        <v>1875</v>
      </c>
      <c r="F763" s="52"/>
      <c r="G763" s="52"/>
      <c r="H763" s="52"/>
      <c r="I763" s="52"/>
      <c r="J763" s="52"/>
      <c r="K763" s="52"/>
      <c r="L763" s="54" t="s">
        <v>154</v>
      </c>
    </row>
    <row r="764" spans="1:12">
      <c r="A764" s="48" t="s">
        <v>884</v>
      </c>
      <c r="B764" s="48" t="s">
        <v>900</v>
      </c>
      <c r="C764" s="48">
        <v>2301002</v>
      </c>
      <c r="D764" s="52" t="s">
        <v>912</v>
      </c>
      <c r="E764" s="52" t="s">
        <v>1873</v>
      </c>
      <c r="F764" s="52"/>
      <c r="G764" s="52"/>
      <c r="H764" s="52"/>
      <c r="I764" s="52"/>
      <c r="J764" s="52"/>
      <c r="K764" s="52"/>
      <c r="L764" s="54" t="s">
        <v>154</v>
      </c>
    </row>
    <row r="765" spans="1:12">
      <c r="A765" s="48" t="s">
        <v>884</v>
      </c>
      <c r="B765" s="48" t="s">
        <v>900</v>
      </c>
      <c r="C765" s="48">
        <v>2301002</v>
      </c>
      <c r="D765" s="52" t="s">
        <v>1177</v>
      </c>
      <c r="E765" s="52" t="s">
        <v>1879</v>
      </c>
      <c r="F765" s="52"/>
      <c r="G765" s="52"/>
      <c r="H765" s="52"/>
      <c r="I765" s="52"/>
      <c r="J765" s="52"/>
      <c r="K765" s="52"/>
      <c r="L765" s="54" t="s">
        <v>154</v>
      </c>
    </row>
    <row r="766" spans="1:12">
      <c r="A766" s="48" t="s">
        <v>884</v>
      </c>
      <c r="B766" s="48" t="s">
        <v>900</v>
      </c>
      <c r="C766" s="48">
        <v>2301002</v>
      </c>
      <c r="D766" s="52" t="s">
        <v>1178</v>
      </c>
      <c r="E766" s="52" t="s">
        <v>1877</v>
      </c>
      <c r="F766" s="52"/>
      <c r="G766" s="52"/>
      <c r="H766" s="52"/>
      <c r="I766" s="52"/>
      <c r="J766" s="52"/>
      <c r="K766" s="52"/>
      <c r="L766" s="54" t="s">
        <v>154</v>
      </c>
    </row>
    <row r="767" spans="1:12">
      <c r="A767" s="48" t="s">
        <v>884</v>
      </c>
      <c r="B767" s="48" t="s">
        <v>220</v>
      </c>
      <c r="C767" s="48">
        <v>2301035</v>
      </c>
      <c r="D767" s="52" t="s">
        <v>221</v>
      </c>
      <c r="E767" s="52" t="s">
        <v>1883</v>
      </c>
      <c r="F767" s="52"/>
      <c r="G767" s="52"/>
      <c r="H767" s="52"/>
      <c r="I767" s="52"/>
      <c r="J767" s="52"/>
      <c r="K767" s="52"/>
      <c r="L767" s="54" t="s">
        <v>155</v>
      </c>
    </row>
    <row r="768" spans="1:12">
      <c r="A768" s="48" t="s">
        <v>884</v>
      </c>
      <c r="B768" s="48" t="s">
        <v>888</v>
      </c>
      <c r="C768" s="48">
        <v>2301040</v>
      </c>
      <c r="D768" s="52" t="s">
        <v>889</v>
      </c>
      <c r="E768" s="52" t="s">
        <v>1866</v>
      </c>
      <c r="F768" s="52"/>
      <c r="G768" s="52"/>
      <c r="H768" s="52"/>
      <c r="I768" s="52"/>
      <c r="J768" s="52"/>
      <c r="K768" s="52"/>
      <c r="L768" s="54" t="s">
        <v>156</v>
      </c>
    </row>
    <row r="769" spans="1:12">
      <c r="A769" s="48" t="s">
        <v>884</v>
      </c>
      <c r="B769" s="48" t="s">
        <v>888</v>
      </c>
      <c r="C769" s="48">
        <v>2301040</v>
      </c>
      <c r="D769" s="52" t="s">
        <v>227</v>
      </c>
      <c r="E769" s="52" t="s">
        <v>1882</v>
      </c>
      <c r="F769" s="52"/>
      <c r="G769" s="52"/>
      <c r="H769" s="52"/>
      <c r="I769" s="52"/>
      <c r="J769" s="52"/>
      <c r="K769" s="52"/>
      <c r="L769" s="54" t="s">
        <v>156</v>
      </c>
    </row>
    <row r="770" spans="1:12">
      <c r="A770" s="48" t="s">
        <v>884</v>
      </c>
      <c r="B770" s="48" t="s">
        <v>888</v>
      </c>
      <c r="C770" s="48">
        <v>2301040</v>
      </c>
      <c r="D770" s="52" t="s">
        <v>228</v>
      </c>
      <c r="E770" s="52" t="s">
        <v>1865</v>
      </c>
      <c r="F770" s="52" t="s">
        <v>2726</v>
      </c>
      <c r="G770" s="52" t="s">
        <v>229</v>
      </c>
      <c r="H770" s="52"/>
      <c r="I770" s="52"/>
      <c r="J770" s="52"/>
      <c r="K770" s="52"/>
      <c r="L770" s="54" t="s">
        <v>156</v>
      </c>
    </row>
    <row r="771" spans="1:12">
      <c r="A771" s="48" t="s">
        <v>884</v>
      </c>
      <c r="B771" s="48" t="s">
        <v>885</v>
      </c>
      <c r="C771" s="48">
        <v>2301050</v>
      </c>
      <c r="D771" s="52" t="s">
        <v>886</v>
      </c>
      <c r="E771" s="52" t="s">
        <v>1864</v>
      </c>
      <c r="F771" s="52"/>
      <c r="G771" s="52"/>
      <c r="H771" s="52"/>
      <c r="I771" s="52"/>
      <c r="J771" s="52"/>
      <c r="K771" s="52"/>
      <c r="L771" s="54" t="s">
        <v>157</v>
      </c>
    </row>
    <row r="772" spans="1:12">
      <c r="A772" s="48" t="s">
        <v>884</v>
      </c>
      <c r="B772" s="48" t="s">
        <v>885</v>
      </c>
      <c r="C772" s="48">
        <v>2301050</v>
      </c>
      <c r="D772" s="52" t="s">
        <v>225</v>
      </c>
      <c r="E772" s="52" t="s">
        <v>1885</v>
      </c>
      <c r="F772" s="52"/>
      <c r="G772" s="52"/>
      <c r="H772" s="52"/>
      <c r="I772" s="52"/>
      <c r="J772" s="52"/>
      <c r="K772" s="52"/>
      <c r="L772" s="54" t="s">
        <v>157</v>
      </c>
    </row>
    <row r="773" spans="1:12">
      <c r="A773" s="48" t="s">
        <v>895</v>
      </c>
      <c r="B773" s="48" t="s">
        <v>514</v>
      </c>
      <c r="C773" s="48">
        <v>2301305</v>
      </c>
      <c r="D773" s="52" t="s">
        <v>515</v>
      </c>
      <c r="E773" s="52" t="s">
        <v>1906</v>
      </c>
      <c r="F773" s="52" t="s">
        <v>274</v>
      </c>
      <c r="G773" s="52" t="s">
        <v>516</v>
      </c>
      <c r="H773" s="52"/>
      <c r="I773" s="52"/>
      <c r="J773" s="52"/>
      <c r="K773" s="52"/>
      <c r="L773" s="54" t="s">
        <v>158</v>
      </c>
    </row>
    <row r="774" spans="1:12">
      <c r="A774" s="48" t="s">
        <v>895</v>
      </c>
      <c r="B774" s="48" t="s">
        <v>514</v>
      </c>
      <c r="C774" s="48">
        <v>2301305</v>
      </c>
      <c r="D774" s="52" t="s">
        <v>517</v>
      </c>
      <c r="E774" s="52" t="s">
        <v>1917</v>
      </c>
      <c r="F774" s="52"/>
      <c r="G774" s="52"/>
      <c r="H774" s="52"/>
      <c r="I774" s="52"/>
      <c r="J774" s="52"/>
      <c r="K774" s="52"/>
      <c r="L774" s="54" t="s">
        <v>158</v>
      </c>
    </row>
    <row r="775" spans="1:12">
      <c r="A775" s="48" t="s">
        <v>895</v>
      </c>
      <c r="B775" s="48" t="s">
        <v>514</v>
      </c>
      <c r="C775" s="48">
        <v>2301305</v>
      </c>
      <c r="D775" s="52" t="s">
        <v>518</v>
      </c>
      <c r="E775" s="52" t="s">
        <v>2095</v>
      </c>
      <c r="F775" s="52"/>
      <c r="G775" s="52"/>
      <c r="H775" s="52"/>
      <c r="I775" s="52"/>
      <c r="J775" s="52"/>
      <c r="K775" s="52"/>
      <c r="L775" s="54" t="s">
        <v>158</v>
      </c>
    </row>
    <row r="776" spans="1:12">
      <c r="A776" s="48" t="s">
        <v>895</v>
      </c>
      <c r="B776" s="48" t="s">
        <v>514</v>
      </c>
      <c r="C776" s="48">
        <v>2301305</v>
      </c>
      <c r="D776" s="52" t="s">
        <v>519</v>
      </c>
      <c r="E776" s="52" t="s">
        <v>520</v>
      </c>
      <c r="F776" s="52"/>
      <c r="G776" s="52"/>
      <c r="H776" s="52"/>
      <c r="I776" s="52"/>
      <c r="J776" s="52"/>
      <c r="K776" s="52"/>
      <c r="L776" s="54" t="s">
        <v>158</v>
      </c>
    </row>
    <row r="777" spans="1:12">
      <c r="A777" s="48" t="s">
        <v>895</v>
      </c>
      <c r="B777" s="48" t="s">
        <v>514</v>
      </c>
      <c r="C777" s="48">
        <v>2301305</v>
      </c>
      <c r="D777" s="52" t="s">
        <v>521</v>
      </c>
      <c r="E777" s="52" t="s">
        <v>1901</v>
      </c>
      <c r="F777" s="52"/>
      <c r="G777" s="52"/>
      <c r="H777" s="52"/>
      <c r="I777" s="52"/>
      <c r="J777" s="52"/>
      <c r="K777" s="52"/>
      <c r="L777" s="54" t="s">
        <v>158</v>
      </c>
    </row>
    <row r="778" spans="1:12">
      <c r="A778" s="48" t="s">
        <v>895</v>
      </c>
      <c r="B778" s="48" t="s">
        <v>514</v>
      </c>
      <c r="C778" s="48">
        <v>2301305</v>
      </c>
      <c r="D778" s="52" t="s">
        <v>522</v>
      </c>
      <c r="E778" s="52" t="s">
        <v>1916</v>
      </c>
      <c r="F778" s="52"/>
      <c r="G778" s="52"/>
      <c r="H778" s="52"/>
      <c r="I778" s="52"/>
      <c r="J778" s="52"/>
      <c r="K778" s="52"/>
      <c r="L778" s="54" t="s">
        <v>158</v>
      </c>
    </row>
    <row r="779" spans="1:12">
      <c r="A779" s="48" t="s">
        <v>895</v>
      </c>
      <c r="B779" s="48" t="s">
        <v>514</v>
      </c>
      <c r="C779" s="48">
        <v>2301305</v>
      </c>
      <c r="D779" s="52" t="s">
        <v>523</v>
      </c>
      <c r="E779" s="52" t="s">
        <v>524</v>
      </c>
      <c r="F779" s="52"/>
      <c r="G779" s="52"/>
      <c r="H779" s="52"/>
      <c r="I779" s="52"/>
      <c r="J779" s="52"/>
      <c r="K779" s="52"/>
      <c r="L779" s="54" t="s">
        <v>158</v>
      </c>
    </row>
    <row r="780" spans="1:12">
      <c r="A780" s="48" t="s">
        <v>895</v>
      </c>
      <c r="B780" s="48" t="s">
        <v>514</v>
      </c>
      <c r="C780" s="48">
        <v>2301305</v>
      </c>
      <c r="D780" s="52" t="s">
        <v>525</v>
      </c>
      <c r="E780" s="52" t="s">
        <v>526</v>
      </c>
      <c r="F780" s="52"/>
      <c r="G780" s="52"/>
      <c r="H780" s="52"/>
      <c r="I780" s="52"/>
      <c r="J780" s="52"/>
      <c r="K780" s="52"/>
      <c r="L780" s="54" t="s">
        <v>158</v>
      </c>
    </row>
    <row r="781" spans="1:12">
      <c r="A781" s="48" t="s">
        <v>895</v>
      </c>
      <c r="B781" s="48" t="s">
        <v>514</v>
      </c>
      <c r="C781" s="48">
        <v>2301305</v>
      </c>
      <c r="D781" s="52" t="s">
        <v>527</v>
      </c>
      <c r="E781" s="52" t="s">
        <v>2093</v>
      </c>
      <c r="F781" s="52"/>
      <c r="G781" s="52"/>
      <c r="H781" s="52"/>
      <c r="I781" s="52"/>
      <c r="J781" s="52"/>
      <c r="K781" s="52"/>
      <c r="L781" s="54" t="s">
        <v>158</v>
      </c>
    </row>
    <row r="782" spans="1:12">
      <c r="A782" s="48" t="s">
        <v>895</v>
      </c>
      <c r="B782" s="48" t="s">
        <v>514</v>
      </c>
      <c r="C782" s="48">
        <v>2301305</v>
      </c>
      <c r="D782" s="52" t="s">
        <v>529</v>
      </c>
      <c r="E782" s="52" t="s">
        <v>1891</v>
      </c>
      <c r="F782" s="52"/>
      <c r="G782" s="52"/>
      <c r="H782" s="52"/>
      <c r="I782" s="52"/>
      <c r="J782" s="52"/>
      <c r="K782" s="52"/>
      <c r="L782" s="54" t="s">
        <v>158</v>
      </c>
    </row>
    <row r="783" spans="1:12">
      <c r="A783" s="48" t="s">
        <v>895</v>
      </c>
      <c r="B783" s="48" t="s">
        <v>992</v>
      </c>
      <c r="C783" s="48">
        <v>2301340</v>
      </c>
      <c r="D783" s="52" t="s">
        <v>993</v>
      </c>
      <c r="E783" s="52" t="s">
        <v>1896</v>
      </c>
      <c r="F783" s="52"/>
      <c r="G783" s="52"/>
      <c r="H783" s="52"/>
      <c r="I783" s="52"/>
      <c r="J783" s="52"/>
      <c r="K783" s="52"/>
      <c r="L783" s="54" t="s">
        <v>159</v>
      </c>
    </row>
    <row r="784" spans="1:12">
      <c r="A784" s="48" t="s">
        <v>895</v>
      </c>
      <c r="B784" s="48" t="s">
        <v>992</v>
      </c>
      <c r="C784" s="48">
        <v>2301340</v>
      </c>
      <c r="D784" s="52" t="s">
        <v>1000</v>
      </c>
      <c r="E784" s="52" t="s">
        <v>1897</v>
      </c>
      <c r="F784" s="52"/>
      <c r="G784" s="52"/>
      <c r="H784" s="52"/>
      <c r="I784" s="52"/>
      <c r="J784" s="52"/>
      <c r="K784" s="52"/>
      <c r="L784" s="54" t="s">
        <v>159</v>
      </c>
    </row>
    <row r="785" spans="1:12">
      <c r="A785" s="48" t="s">
        <v>895</v>
      </c>
      <c r="B785" s="48" t="s">
        <v>992</v>
      </c>
      <c r="C785" s="48">
        <v>2301340</v>
      </c>
      <c r="D785" s="52" t="s">
        <v>1252</v>
      </c>
      <c r="E785" s="52" t="s">
        <v>1895</v>
      </c>
      <c r="F785" s="52"/>
      <c r="G785" s="52"/>
      <c r="H785" s="52"/>
      <c r="I785" s="52"/>
      <c r="J785" s="52"/>
      <c r="K785" s="52"/>
      <c r="L785" s="54" t="s">
        <v>159</v>
      </c>
    </row>
    <row r="786" spans="1:12">
      <c r="A786" s="48" t="s">
        <v>895</v>
      </c>
      <c r="B786" s="48" t="s">
        <v>992</v>
      </c>
      <c r="C786" s="48">
        <v>2301340</v>
      </c>
      <c r="D786" s="52" t="s">
        <v>1254</v>
      </c>
      <c r="E786" s="52" t="s">
        <v>1898</v>
      </c>
      <c r="F786" s="52"/>
      <c r="G786" s="52"/>
      <c r="H786" s="52"/>
      <c r="I786" s="52"/>
      <c r="J786" s="52"/>
      <c r="K786" s="52"/>
      <c r="L786" s="54" t="s">
        <v>159</v>
      </c>
    </row>
    <row r="787" spans="1:12">
      <c r="A787" s="48" t="s">
        <v>895</v>
      </c>
      <c r="B787" s="48" t="s">
        <v>992</v>
      </c>
      <c r="C787" s="48">
        <v>2301340</v>
      </c>
      <c r="D787" s="52" t="s">
        <v>1255</v>
      </c>
      <c r="E787" s="52" t="s">
        <v>1899</v>
      </c>
      <c r="F787" s="52"/>
      <c r="G787" s="52"/>
      <c r="H787" s="52"/>
      <c r="I787" s="52"/>
      <c r="J787" s="52"/>
      <c r="K787" s="52"/>
      <c r="L787" s="54" t="s">
        <v>159</v>
      </c>
    </row>
    <row r="788" spans="1:12">
      <c r="A788" s="48" t="s">
        <v>895</v>
      </c>
      <c r="B788" s="48" t="s">
        <v>992</v>
      </c>
      <c r="C788" s="48">
        <v>2301340</v>
      </c>
      <c r="D788" s="52" t="s">
        <v>1256</v>
      </c>
      <c r="E788" s="52" t="s">
        <v>1900</v>
      </c>
      <c r="F788" s="52"/>
      <c r="G788" s="52"/>
      <c r="H788" s="52"/>
      <c r="I788" s="52"/>
      <c r="J788" s="52"/>
      <c r="K788" s="52"/>
      <c r="L788" s="54" t="s">
        <v>159</v>
      </c>
    </row>
    <row r="789" spans="1:12">
      <c r="A789" s="48" t="s">
        <v>895</v>
      </c>
      <c r="B789" s="48" t="s">
        <v>992</v>
      </c>
      <c r="C789" s="48">
        <v>2301340</v>
      </c>
      <c r="D789" s="52" t="s">
        <v>287</v>
      </c>
      <c r="E789" s="52" t="s">
        <v>1905</v>
      </c>
      <c r="F789" s="52"/>
      <c r="G789" s="52"/>
      <c r="H789" s="52"/>
      <c r="I789" s="52"/>
      <c r="J789" s="52"/>
      <c r="K789" s="52"/>
      <c r="L789" s="54" t="s">
        <v>159</v>
      </c>
    </row>
    <row r="790" spans="1:12">
      <c r="A790" s="48" t="s">
        <v>895</v>
      </c>
      <c r="B790" s="48" t="s">
        <v>992</v>
      </c>
      <c r="C790" s="48">
        <v>2301340</v>
      </c>
      <c r="D790" s="52" t="s">
        <v>288</v>
      </c>
      <c r="E790" s="52" t="s">
        <v>1914</v>
      </c>
      <c r="F790" s="52"/>
      <c r="G790" s="52"/>
      <c r="H790" s="52"/>
      <c r="I790" s="52"/>
      <c r="J790" s="52"/>
      <c r="K790" s="52"/>
      <c r="L790" s="54" t="s">
        <v>159</v>
      </c>
    </row>
    <row r="791" spans="1:12">
      <c r="A791" s="48" t="s">
        <v>895</v>
      </c>
      <c r="B791" s="48" t="s">
        <v>992</v>
      </c>
      <c r="C791" s="48">
        <v>2301340</v>
      </c>
      <c r="D791" s="52" t="s">
        <v>289</v>
      </c>
      <c r="E791" s="52" t="s">
        <v>1887</v>
      </c>
      <c r="F791" s="52"/>
      <c r="G791" s="52"/>
      <c r="H791" s="52"/>
      <c r="I791" s="52"/>
      <c r="J791" s="52"/>
      <c r="K791" s="52"/>
      <c r="L791" s="54" t="s">
        <v>159</v>
      </c>
    </row>
    <row r="792" spans="1:12">
      <c r="A792" s="48" t="s">
        <v>895</v>
      </c>
      <c r="B792" s="48" t="s">
        <v>992</v>
      </c>
      <c r="C792" s="48">
        <v>2301340</v>
      </c>
      <c r="D792" s="52" t="s">
        <v>290</v>
      </c>
      <c r="E792" s="52" t="s">
        <v>1886</v>
      </c>
      <c r="F792" s="52"/>
      <c r="G792" s="52"/>
      <c r="H792" s="52"/>
      <c r="I792" s="52"/>
      <c r="J792" s="52"/>
      <c r="K792" s="52"/>
      <c r="L792" s="54" t="s">
        <v>159</v>
      </c>
    </row>
    <row r="793" spans="1:12">
      <c r="A793" s="48" t="s">
        <v>895</v>
      </c>
      <c r="B793" s="48" t="s">
        <v>992</v>
      </c>
      <c r="C793" s="48">
        <v>2301340</v>
      </c>
      <c r="D793" s="52" t="s">
        <v>511</v>
      </c>
      <c r="E793" s="52" t="s">
        <v>512</v>
      </c>
      <c r="F793" s="52"/>
      <c r="G793" s="52"/>
      <c r="H793" s="52"/>
      <c r="I793" s="52"/>
      <c r="J793" s="52"/>
      <c r="K793" s="52"/>
      <c r="L793" s="54" t="s">
        <v>159</v>
      </c>
    </row>
    <row r="794" spans="1:12">
      <c r="A794" s="48" t="s">
        <v>895</v>
      </c>
      <c r="B794" s="48" t="s">
        <v>992</v>
      </c>
      <c r="C794" s="48">
        <v>2301340</v>
      </c>
      <c r="D794" s="52" t="s">
        <v>513</v>
      </c>
      <c r="E794" s="52" t="s">
        <v>1915</v>
      </c>
      <c r="F794" s="52"/>
      <c r="G794" s="52"/>
      <c r="H794" s="52"/>
      <c r="I794" s="52"/>
      <c r="J794" s="52"/>
      <c r="K794" s="52"/>
      <c r="L794" s="54" t="s">
        <v>159</v>
      </c>
    </row>
    <row r="795" spans="1:12">
      <c r="A795" s="48" t="s">
        <v>895</v>
      </c>
      <c r="B795" s="48" t="s">
        <v>230</v>
      </c>
      <c r="C795" s="48">
        <v>2301345</v>
      </c>
      <c r="D795" s="52" t="s">
        <v>231</v>
      </c>
      <c r="E795" s="52" t="s">
        <v>232</v>
      </c>
      <c r="F795" s="52"/>
      <c r="G795" s="52"/>
      <c r="H795" s="52"/>
      <c r="I795" s="52"/>
      <c r="J795" s="52"/>
      <c r="K795" s="52"/>
      <c r="L795" s="54" t="s">
        <v>160</v>
      </c>
    </row>
    <row r="796" spans="1:12">
      <c r="A796" s="48" t="s">
        <v>895</v>
      </c>
      <c r="B796" s="48" t="s">
        <v>230</v>
      </c>
      <c r="C796" s="48">
        <v>2301345</v>
      </c>
      <c r="D796" s="52" t="s">
        <v>233</v>
      </c>
      <c r="E796" s="52" t="s">
        <v>1902</v>
      </c>
      <c r="F796" s="52" t="s">
        <v>2726</v>
      </c>
      <c r="G796" s="52" t="s">
        <v>234</v>
      </c>
      <c r="H796" s="52"/>
      <c r="I796" s="52"/>
      <c r="J796" s="52"/>
      <c r="K796" s="52"/>
      <c r="L796" s="54" t="s">
        <v>160</v>
      </c>
    </row>
    <row r="797" spans="1:12">
      <c r="A797" s="48" t="s">
        <v>895</v>
      </c>
      <c r="B797" s="48" t="s">
        <v>230</v>
      </c>
      <c r="C797" s="48">
        <v>2301345</v>
      </c>
      <c r="D797" s="52" t="s">
        <v>241</v>
      </c>
      <c r="E797" s="52" t="s">
        <v>1911</v>
      </c>
      <c r="F797" s="52"/>
      <c r="G797" s="52"/>
      <c r="H797" s="52"/>
      <c r="I797" s="52"/>
      <c r="J797" s="52"/>
      <c r="K797" s="52"/>
      <c r="L797" s="54" t="s">
        <v>160</v>
      </c>
    </row>
    <row r="798" spans="1:12">
      <c r="A798" s="48" t="s">
        <v>895</v>
      </c>
      <c r="B798" s="48" t="s">
        <v>230</v>
      </c>
      <c r="C798" s="48">
        <v>2301345</v>
      </c>
      <c r="D798" s="52" t="s">
        <v>242</v>
      </c>
      <c r="E798" s="52" t="s">
        <v>1907</v>
      </c>
      <c r="F798" s="52"/>
      <c r="G798" s="52"/>
      <c r="H798" s="52"/>
      <c r="I798" s="52"/>
      <c r="J798" s="52"/>
      <c r="K798" s="52"/>
      <c r="L798" s="54" t="s">
        <v>160</v>
      </c>
    </row>
    <row r="799" spans="1:12">
      <c r="A799" s="48" t="s">
        <v>895</v>
      </c>
      <c r="B799" s="48" t="s">
        <v>230</v>
      </c>
      <c r="C799" s="48">
        <v>2301345</v>
      </c>
      <c r="D799" s="52" t="s">
        <v>243</v>
      </c>
      <c r="E799" s="52" t="s">
        <v>1913</v>
      </c>
      <c r="F799" s="52"/>
      <c r="G799" s="52"/>
      <c r="H799" s="52"/>
      <c r="I799" s="52"/>
      <c r="J799" s="52"/>
      <c r="K799" s="52"/>
      <c r="L799" s="54" t="s">
        <v>160</v>
      </c>
    </row>
    <row r="800" spans="1:12">
      <c r="A800" s="48" t="s">
        <v>895</v>
      </c>
      <c r="B800" s="48" t="s">
        <v>230</v>
      </c>
      <c r="C800" s="48">
        <v>2301345</v>
      </c>
      <c r="D800" s="52" t="s">
        <v>244</v>
      </c>
      <c r="E800" s="52" t="s">
        <v>1894</v>
      </c>
      <c r="F800" s="52"/>
      <c r="G800" s="52"/>
      <c r="H800" s="52"/>
      <c r="I800" s="52"/>
      <c r="J800" s="52"/>
      <c r="K800" s="52"/>
      <c r="L800" s="54" t="s">
        <v>160</v>
      </c>
    </row>
    <row r="801" spans="1:12">
      <c r="A801" s="48" t="s">
        <v>895</v>
      </c>
      <c r="B801" s="48" t="s">
        <v>896</v>
      </c>
      <c r="C801" s="48">
        <v>2301360</v>
      </c>
      <c r="D801" s="52" t="s">
        <v>897</v>
      </c>
      <c r="E801" s="52" t="s">
        <v>1908</v>
      </c>
      <c r="F801" s="52"/>
      <c r="G801" s="52"/>
      <c r="H801" s="52"/>
      <c r="I801" s="52"/>
      <c r="J801" s="52"/>
      <c r="K801" s="52"/>
      <c r="L801" s="54" t="s">
        <v>161</v>
      </c>
    </row>
    <row r="802" spans="1:12">
      <c r="A802" s="48" t="s">
        <v>895</v>
      </c>
      <c r="B802" s="48" t="s">
        <v>896</v>
      </c>
      <c r="C802" s="48">
        <v>2301360</v>
      </c>
      <c r="D802" s="52" t="s">
        <v>898</v>
      </c>
      <c r="E802" s="52" t="s">
        <v>1892</v>
      </c>
      <c r="F802" s="52"/>
      <c r="G802" s="52"/>
      <c r="H802" s="52"/>
      <c r="I802" s="52"/>
      <c r="J802" s="52"/>
      <c r="K802" s="52"/>
      <c r="L802" s="54" t="s">
        <v>161</v>
      </c>
    </row>
    <row r="803" spans="1:12">
      <c r="A803" s="48" t="s">
        <v>895</v>
      </c>
      <c r="B803" s="48" t="s">
        <v>896</v>
      </c>
      <c r="C803" s="48">
        <v>2301360</v>
      </c>
      <c r="D803" s="52" t="s">
        <v>899</v>
      </c>
      <c r="E803" s="52" t="s">
        <v>1912</v>
      </c>
      <c r="F803" s="52"/>
      <c r="G803" s="52"/>
      <c r="H803" s="52"/>
      <c r="I803" s="52"/>
      <c r="J803" s="52"/>
      <c r="K803" s="52"/>
      <c r="L803" s="54" t="s">
        <v>161</v>
      </c>
    </row>
    <row r="804" spans="1:12">
      <c r="A804" s="48" t="s">
        <v>895</v>
      </c>
      <c r="B804" s="48" t="s">
        <v>896</v>
      </c>
      <c r="C804" s="48">
        <v>2301360</v>
      </c>
      <c r="D804" s="52" t="s">
        <v>1193</v>
      </c>
      <c r="E804" s="52" t="s">
        <v>1893</v>
      </c>
      <c r="F804" s="52" t="s">
        <v>2726</v>
      </c>
      <c r="G804" s="52" t="s">
        <v>1194</v>
      </c>
      <c r="H804" s="52"/>
      <c r="I804" s="52"/>
      <c r="J804" s="52"/>
      <c r="K804" s="52"/>
      <c r="L804" s="54" t="s">
        <v>161</v>
      </c>
    </row>
    <row r="805" spans="1:12">
      <c r="A805" s="48" t="s">
        <v>895</v>
      </c>
      <c r="B805" s="48" t="s">
        <v>896</v>
      </c>
      <c r="C805" s="48">
        <v>2301360</v>
      </c>
      <c r="D805" s="52" t="s">
        <v>1267</v>
      </c>
      <c r="E805" s="52" t="s">
        <v>1910</v>
      </c>
      <c r="F805" s="52"/>
      <c r="G805" s="52"/>
      <c r="H805" s="52"/>
      <c r="I805" s="52"/>
      <c r="J805" s="52"/>
      <c r="K805" s="52"/>
      <c r="L805" s="54" t="s">
        <v>161</v>
      </c>
    </row>
    <row r="806" spans="1:12">
      <c r="A806" s="48" t="s">
        <v>895</v>
      </c>
      <c r="B806" s="48" t="s">
        <v>1169</v>
      </c>
      <c r="C806" s="48">
        <v>2301380</v>
      </c>
      <c r="D806" s="52" t="s">
        <v>1170</v>
      </c>
      <c r="E806" s="52" t="s">
        <v>1903</v>
      </c>
      <c r="F806" s="52"/>
      <c r="G806" s="52"/>
      <c r="H806" s="52"/>
      <c r="I806" s="52"/>
      <c r="J806" s="52"/>
      <c r="K806" s="52"/>
      <c r="L806" s="54" t="s">
        <v>162</v>
      </c>
    </row>
    <row r="807" spans="1:12">
      <c r="A807" s="48" t="s">
        <v>895</v>
      </c>
      <c r="B807" s="48" t="s">
        <v>1169</v>
      </c>
      <c r="C807" s="48">
        <v>2301380</v>
      </c>
      <c r="D807" s="52" t="s">
        <v>1171</v>
      </c>
      <c r="E807" s="52" t="s">
        <v>1889</v>
      </c>
      <c r="F807" s="52"/>
      <c r="G807" s="52"/>
      <c r="H807" s="52"/>
      <c r="I807" s="52"/>
      <c r="J807" s="52"/>
      <c r="K807" s="52"/>
      <c r="L807" s="54" t="s">
        <v>162</v>
      </c>
    </row>
    <row r="808" spans="1:12">
      <c r="A808" s="48" t="s">
        <v>895</v>
      </c>
      <c r="B808" s="48" t="s">
        <v>1169</v>
      </c>
      <c r="C808" s="48">
        <v>2301380</v>
      </c>
      <c r="D808" s="52" t="s">
        <v>1172</v>
      </c>
      <c r="E808" s="52" t="s">
        <v>1888</v>
      </c>
      <c r="F808" s="52"/>
      <c r="G808" s="52"/>
      <c r="H808" s="52"/>
      <c r="I808" s="52"/>
      <c r="J808" s="52"/>
      <c r="K808" s="52"/>
      <c r="L808" s="54" t="s">
        <v>162</v>
      </c>
    </row>
    <row r="809" spans="1:12">
      <c r="A809" s="48" t="s">
        <v>895</v>
      </c>
      <c r="B809" s="48" t="s">
        <v>1169</v>
      </c>
      <c r="C809" s="48">
        <v>2301380</v>
      </c>
      <c r="D809" s="52" t="s">
        <v>1173</v>
      </c>
      <c r="E809" s="52" t="s">
        <v>1890</v>
      </c>
      <c r="F809" s="52"/>
      <c r="G809" s="52"/>
      <c r="H809" s="52"/>
      <c r="I809" s="52"/>
      <c r="J809" s="52"/>
      <c r="K809" s="52"/>
      <c r="L809" s="54" t="s">
        <v>162</v>
      </c>
    </row>
    <row r="810" spans="1:12">
      <c r="A810" s="48" t="s">
        <v>895</v>
      </c>
      <c r="B810" s="48" t="s">
        <v>1169</v>
      </c>
      <c r="C810" s="48">
        <v>2301380</v>
      </c>
      <c r="D810" s="52" t="s">
        <v>508</v>
      </c>
      <c r="E810" s="52" t="s">
        <v>509</v>
      </c>
      <c r="F810" s="52"/>
      <c r="G810" s="52"/>
      <c r="H810" s="52"/>
      <c r="I810" s="52"/>
      <c r="J810" s="52"/>
      <c r="K810" s="52"/>
      <c r="L810" s="54" t="s">
        <v>162</v>
      </c>
    </row>
    <row r="811" spans="1:12">
      <c r="A811" s="48" t="s">
        <v>895</v>
      </c>
      <c r="B811" s="48" t="s">
        <v>1169</v>
      </c>
      <c r="C811" s="48">
        <v>2301380</v>
      </c>
      <c r="D811" s="52" t="s">
        <v>510</v>
      </c>
      <c r="E811" s="52" t="s">
        <v>1909</v>
      </c>
      <c r="F811" s="52"/>
      <c r="G811" s="52"/>
      <c r="H811" s="52"/>
      <c r="I811" s="52"/>
      <c r="J811" s="52"/>
      <c r="K811" s="52"/>
      <c r="L811" s="54" t="s">
        <v>162</v>
      </c>
    </row>
    <row r="812" spans="1:12">
      <c r="A812" s="48" t="s">
        <v>895</v>
      </c>
      <c r="B812" s="48" t="s">
        <v>1169</v>
      </c>
      <c r="C812" s="48">
        <v>2301380</v>
      </c>
      <c r="D812" s="52" t="s">
        <v>528</v>
      </c>
      <c r="E812" s="52" t="s">
        <v>1904</v>
      </c>
      <c r="F812" s="52"/>
      <c r="G812" s="52"/>
      <c r="H812" s="52"/>
      <c r="I812" s="52"/>
      <c r="J812" s="52"/>
      <c r="K812" s="52"/>
      <c r="L812" s="54" t="s">
        <v>162</v>
      </c>
    </row>
    <row r="813" spans="1:12">
      <c r="A813" s="48" t="s">
        <v>989</v>
      </c>
      <c r="B813" s="48" t="s">
        <v>1108</v>
      </c>
      <c r="C813" s="48">
        <v>2301405</v>
      </c>
      <c r="D813" s="52" t="s">
        <v>1109</v>
      </c>
      <c r="E813" s="52" t="s">
        <v>1922</v>
      </c>
      <c r="F813" s="52" t="s">
        <v>1110</v>
      </c>
      <c r="G813" s="52" t="s">
        <v>1111</v>
      </c>
      <c r="H813" s="52" t="s">
        <v>2726</v>
      </c>
      <c r="I813" s="52" t="s">
        <v>1112</v>
      </c>
      <c r="J813" s="52"/>
      <c r="K813" s="52"/>
      <c r="L813" s="54" t="s">
        <v>163</v>
      </c>
    </row>
    <row r="814" spans="1:12">
      <c r="A814" s="48" t="s">
        <v>989</v>
      </c>
      <c r="B814" s="48" t="s">
        <v>350</v>
      </c>
      <c r="C814" s="48">
        <v>2301410</v>
      </c>
      <c r="D814" s="52" t="s">
        <v>351</v>
      </c>
      <c r="E814" s="52" t="s">
        <v>1923</v>
      </c>
      <c r="F814" s="52"/>
      <c r="G814" s="52"/>
      <c r="H814" s="52"/>
      <c r="I814" s="52"/>
      <c r="J814" s="52"/>
      <c r="K814" s="52"/>
      <c r="L814" s="54" t="s">
        <v>164</v>
      </c>
    </row>
    <row r="815" spans="1:12">
      <c r="A815" s="48" t="s">
        <v>989</v>
      </c>
      <c r="B815" s="48" t="s">
        <v>990</v>
      </c>
      <c r="C815" s="48">
        <v>2301415</v>
      </c>
      <c r="D815" s="52" t="s">
        <v>991</v>
      </c>
      <c r="E815" s="52" t="s">
        <v>1920</v>
      </c>
      <c r="F815" s="52"/>
      <c r="G815" s="52"/>
      <c r="H815" s="52"/>
      <c r="I815" s="52"/>
      <c r="J815" s="52"/>
      <c r="K815" s="52"/>
      <c r="L815" s="54" t="s">
        <v>165</v>
      </c>
    </row>
    <row r="816" spans="1:12">
      <c r="A816" s="48" t="s">
        <v>989</v>
      </c>
      <c r="B816" s="48" t="s">
        <v>990</v>
      </c>
      <c r="C816" s="48">
        <v>2301415</v>
      </c>
      <c r="D816" s="52" t="s">
        <v>998</v>
      </c>
      <c r="E816" s="52" t="s">
        <v>1918</v>
      </c>
      <c r="F816" s="52"/>
      <c r="G816" s="52"/>
      <c r="H816" s="52"/>
      <c r="I816" s="52"/>
      <c r="J816" s="52"/>
      <c r="K816" s="52"/>
      <c r="L816" s="54" t="s">
        <v>165</v>
      </c>
    </row>
    <row r="817" spans="1:12">
      <c r="A817" s="48" t="s">
        <v>989</v>
      </c>
      <c r="B817" s="48" t="s">
        <v>990</v>
      </c>
      <c r="C817" s="48">
        <v>2301415</v>
      </c>
      <c r="D817" s="52" t="s">
        <v>1142</v>
      </c>
      <c r="E817" s="52" t="s">
        <v>1919</v>
      </c>
      <c r="F817" s="52"/>
      <c r="G817" s="52"/>
      <c r="H817" s="52"/>
      <c r="I817" s="52"/>
      <c r="J817" s="52"/>
      <c r="K817" s="52"/>
      <c r="L817" s="54" t="s">
        <v>165</v>
      </c>
    </row>
    <row r="818" spans="1:12">
      <c r="A818" s="48" t="s">
        <v>989</v>
      </c>
      <c r="B818" s="48" t="s">
        <v>1116</v>
      </c>
      <c r="C818" s="48">
        <v>2301490</v>
      </c>
      <c r="D818" s="52" t="s">
        <v>1117</v>
      </c>
      <c r="E818" s="52" t="s">
        <v>1925</v>
      </c>
      <c r="F818" s="52"/>
      <c r="G818" s="52"/>
      <c r="H818" s="52"/>
      <c r="I818" s="52"/>
      <c r="J818" s="52"/>
      <c r="K818" s="52"/>
      <c r="L818" s="54" t="s">
        <v>166</v>
      </c>
    </row>
    <row r="819" spans="1:12">
      <c r="A819" s="48" t="s">
        <v>989</v>
      </c>
      <c r="B819" s="48" t="s">
        <v>1116</v>
      </c>
      <c r="C819" s="48">
        <v>2301490</v>
      </c>
      <c r="D819" s="52" t="s">
        <v>1134</v>
      </c>
      <c r="E819" s="52" t="s">
        <v>1921</v>
      </c>
      <c r="F819" s="52"/>
      <c r="G819" s="52"/>
      <c r="H819" s="52"/>
      <c r="I819" s="52"/>
      <c r="J819" s="52"/>
      <c r="K819" s="52"/>
      <c r="L819" s="54" t="s">
        <v>166</v>
      </c>
    </row>
    <row r="820" spans="1:12">
      <c r="A820" s="48" t="s">
        <v>989</v>
      </c>
      <c r="B820" s="48" t="s">
        <v>1116</v>
      </c>
      <c r="C820" s="48">
        <v>2301490</v>
      </c>
      <c r="D820" s="52" t="s">
        <v>1135</v>
      </c>
      <c r="E820" s="52" t="s">
        <v>1136</v>
      </c>
      <c r="F820" s="52"/>
      <c r="G820" s="52"/>
      <c r="H820" s="52"/>
      <c r="I820" s="52"/>
      <c r="J820" s="52"/>
      <c r="K820" s="52"/>
      <c r="L820" s="54" t="s">
        <v>166</v>
      </c>
    </row>
    <row r="821" spans="1:12">
      <c r="A821" s="48" t="s">
        <v>989</v>
      </c>
      <c r="B821" s="48" t="s">
        <v>1116</v>
      </c>
      <c r="C821" s="48">
        <v>2301490</v>
      </c>
      <c r="D821" s="52" t="s">
        <v>1137</v>
      </c>
      <c r="E821" s="52" t="s">
        <v>1138</v>
      </c>
      <c r="F821" s="52"/>
      <c r="G821" s="52"/>
      <c r="H821" s="52"/>
      <c r="I821" s="52"/>
      <c r="J821" s="52"/>
      <c r="K821" s="52"/>
      <c r="L821" s="54" t="s">
        <v>166</v>
      </c>
    </row>
    <row r="822" spans="1:12">
      <c r="A822" s="48" t="s">
        <v>989</v>
      </c>
      <c r="B822" s="48" t="s">
        <v>1116</v>
      </c>
      <c r="C822" s="48">
        <v>2301490</v>
      </c>
      <c r="D822" s="52" t="s">
        <v>1139</v>
      </c>
      <c r="E822" s="52" t="s">
        <v>1926</v>
      </c>
      <c r="F822" s="52"/>
      <c r="G822" s="52"/>
      <c r="H822" s="52"/>
      <c r="I822" s="52"/>
      <c r="J822" s="52"/>
      <c r="K822" s="52"/>
      <c r="L822" s="54" t="s">
        <v>166</v>
      </c>
    </row>
    <row r="823" spans="1:12">
      <c r="A823" s="48" t="s">
        <v>989</v>
      </c>
      <c r="B823" s="48" t="s">
        <v>1116</v>
      </c>
      <c r="C823" s="48">
        <v>2301490</v>
      </c>
      <c r="D823" s="52" t="s">
        <v>1140</v>
      </c>
      <c r="E823" s="52" t="s">
        <v>1927</v>
      </c>
      <c r="F823" s="52"/>
      <c r="G823" s="52"/>
      <c r="H823" s="52"/>
      <c r="I823" s="52"/>
      <c r="J823" s="52"/>
      <c r="K823" s="52"/>
      <c r="L823" s="54" t="s">
        <v>166</v>
      </c>
    </row>
    <row r="824" spans="1:12">
      <c r="A824" s="48" t="s">
        <v>989</v>
      </c>
      <c r="B824" s="48" t="s">
        <v>1116</v>
      </c>
      <c r="C824" s="48">
        <v>2301490</v>
      </c>
      <c r="D824" s="52" t="s">
        <v>1141</v>
      </c>
      <c r="E824" s="52" t="s">
        <v>1924</v>
      </c>
      <c r="F824" s="52"/>
      <c r="G824" s="52"/>
      <c r="H824" s="52"/>
      <c r="I824" s="52"/>
      <c r="J824" s="52"/>
      <c r="K824" s="52"/>
      <c r="L824" s="54" t="s">
        <v>166</v>
      </c>
    </row>
    <row r="825" spans="1:12">
      <c r="A825" s="48" t="s">
        <v>989</v>
      </c>
      <c r="B825" s="48" t="s">
        <v>1116</v>
      </c>
      <c r="C825" s="48">
        <v>2301490</v>
      </c>
      <c r="D825" s="52" t="s">
        <v>1143</v>
      </c>
      <c r="E825" s="52" t="s">
        <v>1928</v>
      </c>
      <c r="F825" s="52"/>
      <c r="G825" s="52"/>
      <c r="H825" s="52"/>
      <c r="I825" s="52"/>
      <c r="J825" s="52"/>
      <c r="K825" s="52"/>
      <c r="L825" s="54" t="s">
        <v>166</v>
      </c>
    </row>
    <row r="826" spans="1:12">
      <c r="A826" s="48" t="s">
        <v>989</v>
      </c>
      <c r="B826" s="48" t="s">
        <v>1116</v>
      </c>
      <c r="C826" s="48">
        <v>2301490</v>
      </c>
      <c r="D826" s="52" t="s">
        <v>1144</v>
      </c>
      <c r="E826" s="52" t="s">
        <v>1929</v>
      </c>
      <c r="F826" s="52"/>
      <c r="G826" s="52"/>
      <c r="H826" s="52"/>
      <c r="I826" s="52"/>
      <c r="J826" s="52"/>
      <c r="K826" s="52"/>
      <c r="L826" s="54" t="s">
        <v>166</v>
      </c>
    </row>
    <row r="827" spans="1:12">
      <c r="A827" s="48" t="s">
        <v>2718</v>
      </c>
      <c r="B827" s="48" t="s">
        <v>2721</v>
      </c>
      <c r="C827" s="48">
        <v>2305405</v>
      </c>
      <c r="D827" s="52" t="s">
        <v>2722</v>
      </c>
      <c r="E827" s="52" t="s">
        <v>1938</v>
      </c>
      <c r="F827" s="52"/>
      <c r="G827" s="52"/>
      <c r="H827" s="52"/>
      <c r="I827" s="52"/>
      <c r="J827" s="52"/>
      <c r="K827" s="52"/>
      <c r="L827" s="54" t="s">
        <v>167</v>
      </c>
    </row>
    <row r="828" spans="1:12">
      <c r="A828" s="48" t="s">
        <v>2718</v>
      </c>
      <c r="B828" s="48" t="s">
        <v>2721</v>
      </c>
      <c r="C828" s="48">
        <v>2305405</v>
      </c>
      <c r="D828" s="52" t="s">
        <v>2723</v>
      </c>
      <c r="E828" s="52" t="s">
        <v>1939</v>
      </c>
      <c r="F828" s="52"/>
      <c r="G828" s="52"/>
      <c r="H828" s="52"/>
      <c r="I828" s="52"/>
      <c r="J828" s="52"/>
      <c r="K828" s="52"/>
      <c r="L828" s="54" t="s">
        <v>167</v>
      </c>
    </row>
    <row r="829" spans="1:12">
      <c r="A829" s="48" t="s">
        <v>2718</v>
      </c>
      <c r="B829" s="48" t="s">
        <v>2721</v>
      </c>
      <c r="C829" s="48">
        <v>2305405</v>
      </c>
      <c r="D829" s="52" t="s">
        <v>2724</v>
      </c>
      <c r="E829" s="52" t="s">
        <v>2064</v>
      </c>
      <c r="F829" s="52"/>
      <c r="G829" s="52"/>
      <c r="H829" s="52"/>
      <c r="I829" s="52"/>
      <c r="J829" s="52"/>
      <c r="K829" s="52"/>
      <c r="L829" s="54" t="s">
        <v>167</v>
      </c>
    </row>
    <row r="830" spans="1:12">
      <c r="A830" s="48" t="s">
        <v>2718</v>
      </c>
      <c r="B830" s="48" t="s">
        <v>2721</v>
      </c>
      <c r="C830" s="48">
        <v>2305405</v>
      </c>
      <c r="D830" s="52" t="s">
        <v>2725</v>
      </c>
      <c r="E830" s="52" t="s">
        <v>2065</v>
      </c>
      <c r="F830" s="52" t="s">
        <v>2726</v>
      </c>
      <c r="G830" s="52" t="s">
        <v>2727</v>
      </c>
      <c r="H830" s="52"/>
      <c r="I830" s="52"/>
      <c r="J830" s="52"/>
      <c r="K830" s="52"/>
      <c r="L830" s="54" t="s">
        <v>167</v>
      </c>
    </row>
    <row r="831" spans="1:12">
      <c r="A831" s="48" t="s">
        <v>2718</v>
      </c>
      <c r="B831" s="48" t="s">
        <v>2721</v>
      </c>
      <c r="C831" s="48">
        <v>2305405</v>
      </c>
      <c r="D831" s="52" t="s">
        <v>2728</v>
      </c>
      <c r="E831" s="52" t="s">
        <v>2066</v>
      </c>
      <c r="F831" s="52"/>
      <c r="G831" s="52"/>
      <c r="H831" s="52"/>
      <c r="I831" s="52"/>
      <c r="J831" s="52"/>
      <c r="K831" s="52"/>
      <c r="L831" s="54" t="s">
        <v>167</v>
      </c>
    </row>
    <row r="832" spans="1:12">
      <c r="A832" s="48" t="s">
        <v>2718</v>
      </c>
      <c r="B832" s="48" t="s">
        <v>2721</v>
      </c>
      <c r="C832" s="48">
        <v>2305405</v>
      </c>
      <c r="D832" s="52" t="s">
        <v>917</v>
      </c>
      <c r="E832" s="52" t="s">
        <v>1966</v>
      </c>
      <c r="F832" s="52"/>
      <c r="G832" s="52"/>
      <c r="H832" s="52"/>
      <c r="I832" s="52"/>
      <c r="J832" s="52"/>
      <c r="K832" s="52"/>
      <c r="L832" s="54" t="s">
        <v>167</v>
      </c>
    </row>
    <row r="833" spans="1:12">
      <c r="A833" s="48" t="s">
        <v>2718</v>
      </c>
      <c r="B833" s="48" t="s">
        <v>2721</v>
      </c>
      <c r="C833" s="48">
        <v>2305405</v>
      </c>
      <c r="D833" s="52" t="s">
        <v>934</v>
      </c>
      <c r="E833" s="52" t="s">
        <v>2000</v>
      </c>
      <c r="F833" s="52"/>
      <c r="G833" s="52"/>
      <c r="H833" s="52"/>
      <c r="I833" s="52"/>
      <c r="J833" s="52"/>
      <c r="K833" s="52"/>
      <c r="L833" s="54" t="s">
        <v>167</v>
      </c>
    </row>
    <row r="834" spans="1:12">
      <c r="A834" s="48" t="s">
        <v>2718</v>
      </c>
      <c r="B834" s="48" t="s">
        <v>2721</v>
      </c>
      <c r="C834" s="48">
        <v>2305405</v>
      </c>
      <c r="D834" s="52" t="s">
        <v>937</v>
      </c>
      <c r="E834" s="52" t="s">
        <v>2002</v>
      </c>
      <c r="F834" s="52"/>
      <c r="G834" s="52"/>
      <c r="H834" s="52"/>
      <c r="I834" s="52"/>
      <c r="J834" s="52"/>
      <c r="K834" s="52"/>
      <c r="L834" s="54" t="s">
        <v>167</v>
      </c>
    </row>
    <row r="835" spans="1:12">
      <c r="A835" s="48" t="s">
        <v>2718</v>
      </c>
      <c r="B835" s="48" t="s">
        <v>2721</v>
      </c>
      <c r="C835" s="48">
        <v>2305405</v>
      </c>
      <c r="D835" s="52" t="s">
        <v>965</v>
      </c>
      <c r="E835" s="52" t="s">
        <v>2069</v>
      </c>
      <c r="F835" s="52"/>
      <c r="G835" s="52"/>
      <c r="H835" s="52"/>
      <c r="I835" s="52"/>
      <c r="J835" s="52"/>
      <c r="K835" s="52"/>
      <c r="L835" s="54" t="s">
        <v>167</v>
      </c>
    </row>
    <row r="836" spans="1:12">
      <c r="A836" s="48" t="s">
        <v>2718</v>
      </c>
      <c r="B836" s="48" t="s">
        <v>2721</v>
      </c>
      <c r="C836" s="48">
        <v>2305405</v>
      </c>
      <c r="D836" s="52" t="s">
        <v>966</v>
      </c>
      <c r="E836" s="52" t="s">
        <v>2103</v>
      </c>
      <c r="F836" s="52"/>
      <c r="G836" s="52"/>
      <c r="H836" s="52"/>
      <c r="I836" s="52"/>
      <c r="J836" s="52"/>
      <c r="K836" s="52"/>
      <c r="L836" s="54" t="s">
        <v>167</v>
      </c>
    </row>
    <row r="837" spans="1:12">
      <c r="A837" s="48" t="s">
        <v>2718</v>
      </c>
      <c r="B837" s="48" t="s">
        <v>2721</v>
      </c>
      <c r="C837" s="48">
        <v>2305405</v>
      </c>
      <c r="D837" s="52" t="s">
        <v>1149</v>
      </c>
      <c r="E837" s="52" t="s">
        <v>1973</v>
      </c>
      <c r="F837" s="52"/>
      <c r="G837" s="52"/>
      <c r="H837" s="52"/>
      <c r="I837" s="52"/>
      <c r="J837" s="52"/>
      <c r="K837" s="52"/>
      <c r="L837" s="54" t="s">
        <v>167</v>
      </c>
    </row>
    <row r="838" spans="1:12">
      <c r="A838" s="48" t="s">
        <v>2718</v>
      </c>
      <c r="B838" s="48" t="s">
        <v>2721</v>
      </c>
      <c r="C838" s="48">
        <v>2305405</v>
      </c>
      <c r="D838" s="52" t="s">
        <v>1197</v>
      </c>
      <c r="E838" s="52" t="s">
        <v>2013</v>
      </c>
      <c r="F838" s="52"/>
      <c r="G838" s="52"/>
      <c r="H838" s="52"/>
      <c r="I838" s="52"/>
      <c r="J838" s="52"/>
      <c r="K838" s="52"/>
      <c r="L838" s="54" t="s">
        <v>167</v>
      </c>
    </row>
    <row r="839" spans="1:12">
      <c r="A839" s="48" t="s">
        <v>2718</v>
      </c>
      <c r="B839" s="48" t="s">
        <v>2721</v>
      </c>
      <c r="C839" s="48">
        <v>2305405</v>
      </c>
      <c r="D839" s="52" t="s">
        <v>1198</v>
      </c>
      <c r="E839" s="52" t="s">
        <v>1986</v>
      </c>
      <c r="F839" s="52"/>
      <c r="G839" s="52"/>
      <c r="H839" s="52"/>
      <c r="I839" s="52"/>
      <c r="J839" s="52"/>
      <c r="K839" s="52"/>
      <c r="L839" s="54" t="s">
        <v>167</v>
      </c>
    </row>
    <row r="840" spans="1:12">
      <c r="A840" s="48" t="s">
        <v>2718</v>
      </c>
      <c r="B840" s="48" t="s">
        <v>882</v>
      </c>
      <c r="C840" s="48">
        <v>2305415</v>
      </c>
      <c r="D840" s="52" t="s">
        <v>883</v>
      </c>
      <c r="E840" s="52" t="s">
        <v>2010</v>
      </c>
      <c r="F840" s="52"/>
      <c r="G840" s="52"/>
      <c r="H840" s="52"/>
      <c r="I840" s="52"/>
      <c r="J840" s="52"/>
      <c r="K840" s="52"/>
      <c r="L840" s="54" t="s">
        <v>168</v>
      </c>
    </row>
    <row r="841" spans="1:12">
      <c r="A841" s="48" t="s">
        <v>2718</v>
      </c>
      <c r="B841" s="48" t="s">
        <v>882</v>
      </c>
      <c r="C841" s="48">
        <v>2305415</v>
      </c>
      <c r="D841" s="52" t="s">
        <v>1011</v>
      </c>
      <c r="E841" s="52" t="s">
        <v>1961</v>
      </c>
      <c r="F841" s="52"/>
      <c r="G841" s="52"/>
      <c r="H841" s="52"/>
      <c r="I841" s="52"/>
      <c r="J841" s="52"/>
      <c r="K841" s="52"/>
      <c r="L841" s="54" t="s">
        <v>168</v>
      </c>
    </row>
    <row r="842" spans="1:12">
      <c r="A842" s="48" t="s">
        <v>2718</v>
      </c>
      <c r="B842" s="48" t="s">
        <v>882</v>
      </c>
      <c r="C842" s="48">
        <v>2305415</v>
      </c>
      <c r="D842" s="52" t="s">
        <v>1012</v>
      </c>
      <c r="E842" s="52" t="s">
        <v>1947</v>
      </c>
      <c r="F842" s="52"/>
      <c r="G842" s="52"/>
      <c r="H842" s="52"/>
      <c r="I842" s="52"/>
      <c r="J842" s="52"/>
      <c r="K842" s="52"/>
      <c r="L842" s="54" t="s">
        <v>168</v>
      </c>
    </row>
    <row r="843" spans="1:12">
      <c r="A843" s="48" t="s">
        <v>2718</v>
      </c>
      <c r="B843" s="48" t="s">
        <v>882</v>
      </c>
      <c r="C843" s="48">
        <v>2305415</v>
      </c>
      <c r="D843" s="52" t="s">
        <v>1013</v>
      </c>
      <c r="E843" s="52" t="s">
        <v>1946</v>
      </c>
      <c r="F843" s="52"/>
      <c r="G843" s="52"/>
      <c r="H843" s="52"/>
      <c r="I843" s="52"/>
      <c r="J843" s="52"/>
      <c r="K843" s="52"/>
      <c r="L843" s="54" t="s">
        <v>168</v>
      </c>
    </row>
    <row r="844" spans="1:12">
      <c r="A844" s="48" t="s">
        <v>2718</v>
      </c>
      <c r="B844" s="48" t="s">
        <v>882</v>
      </c>
      <c r="C844" s="48">
        <v>2305415</v>
      </c>
      <c r="D844" s="52" t="s">
        <v>1014</v>
      </c>
      <c r="E844" s="52" t="s">
        <v>1930</v>
      </c>
      <c r="F844" s="52"/>
      <c r="G844" s="52"/>
      <c r="H844" s="52"/>
      <c r="I844" s="52"/>
      <c r="J844" s="52"/>
      <c r="K844" s="52"/>
      <c r="L844" s="54" t="s">
        <v>168</v>
      </c>
    </row>
    <row r="845" spans="1:12">
      <c r="A845" s="48" t="s">
        <v>2718</v>
      </c>
      <c r="B845" s="48" t="s">
        <v>882</v>
      </c>
      <c r="C845" s="48">
        <v>2305415</v>
      </c>
      <c r="D845" s="52" t="s">
        <v>1015</v>
      </c>
      <c r="E845" s="52" t="s">
        <v>1931</v>
      </c>
      <c r="F845" s="52"/>
      <c r="G845" s="52"/>
      <c r="H845" s="52"/>
      <c r="I845" s="52"/>
      <c r="J845" s="52"/>
      <c r="K845" s="52"/>
      <c r="L845" s="54" t="s">
        <v>168</v>
      </c>
    </row>
    <row r="846" spans="1:12">
      <c r="A846" s="48" t="s">
        <v>2718</v>
      </c>
      <c r="B846" s="48" t="s">
        <v>882</v>
      </c>
      <c r="C846" s="48">
        <v>2305415</v>
      </c>
      <c r="D846" s="52" t="s">
        <v>1016</v>
      </c>
      <c r="E846" s="52" t="s">
        <v>1932</v>
      </c>
      <c r="F846" s="52"/>
      <c r="G846" s="52"/>
      <c r="H846" s="52"/>
      <c r="I846" s="52"/>
      <c r="J846" s="52"/>
      <c r="K846" s="52"/>
      <c r="L846" s="54" t="s">
        <v>168</v>
      </c>
    </row>
    <row r="847" spans="1:12">
      <c r="A847" s="48" t="s">
        <v>2718</v>
      </c>
      <c r="B847" s="48" t="s">
        <v>882</v>
      </c>
      <c r="C847" s="48">
        <v>2305415</v>
      </c>
      <c r="D847" s="52" t="s">
        <v>1017</v>
      </c>
      <c r="E847" s="52" t="s">
        <v>2045</v>
      </c>
      <c r="F847" s="52"/>
      <c r="G847" s="52"/>
      <c r="H847" s="52"/>
      <c r="I847" s="52"/>
      <c r="J847" s="52"/>
      <c r="K847" s="52"/>
      <c r="L847" s="54" t="s">
        <v>168</v>
      </c>
    </row>
    <row r="848" spans="1:12">
      <c r="A848" s="48" t="s">
        <v>2718</v>
      </c>
      <c r="B848" s="48" t="s">
        <v>882</v>
      </c>
      <c r="C848" s="48">
        <v>2305415</v>
      </c>
      <c r="D848" s="52" t="s">
        <v>1018</v>
      </c>
      <c r="E848" s="52" t="s">
        <v>2059</v>
      </c>
      <c r="F848" s="52"/>
      <c r="G848" s="52"/>
      <c r="H848" s="52"/>
      <c r="I848" s="52"/>
      <c r="J848" s="52"/>
      <c r="K848" s="52"/>
      <c r="L848" s="54" t="s">
        <v>168</v>
      </c>
    </row>
    <row r="849" spans="1:12">
      <c r="A849" s="48" t="s">
        <v>2718</v>
      </c>
      <c r="B849" s="48" t="s">
        <v>882</v>
      </c>
      <c r="C849" s="48">
        <v>2305415</v>
      </c>
      <c r="D849" s="52" t="s">
        <v>1019</v>
      </c>
      <c r="E849" s="52" t="s">
        <v>1952</v>
      </c>
      <c r="F849" s="52"/>
      <c r="G849" s="52"/>
      <c r="H849" s="52"/>
      <c r="I849" s="52"/>
      <c r="J849" s="52"/>
      <c r="K849" s="52"/>
      <c r="L849" s="54" t="s">
        <v>168</v>
      </c>
    </row>
    <row r="850" spans="1:12">
      <c r="A850" s="48" t="s">
        <v>2718</v>
      </c>
      <c r="B850" s="48" t="s">
        <v>882</v>
      </c>
      <c r="C850" s="48">
        <v>2305415</v>
      </c>
      <c r="D850" s="52" t="s">
        <v>1020</v>
      </c>
      <c r="E850" s="52" t="s">
        <v>1962</v>
      </c>
      <c r="F850" s="52"/>
      <c r="G850" s="52"/>
      <c r="H850" s="52"/>
      <c r="I850" s="52"/>
      <c r="J850" s="52"/>
      <c r="K850" s="52"/>
      <c r="L850" s="54" t="s">
        <v>168</v>
      </c>
    </row>
    <row r="851" spans="1:12">
      <c r="A851" s="48" t="s">
        <v>2718</v>
      </c>
      <c r="B851" s="48" t="s">
        <v>882</v>
      </c>
      <c r="C851" s="48">
        <v>2305415</v>
      </c>
      <c r="D851" s="52" t="s">
        <v>1021</v>
      </c>
      <c r="E851" s="52" t="s">
        <v>1950</v>
      </c>
      <c r="F851" s="52"/>
      <c r="G851" s="52"/>
      <c r="H851" s="52"/>
      <c r="I851" s="52"/>
      <c r="J851" s="52"/>
      <c r="K851" s="52"/>
      <c r="L851" s="54" t="s">
        <v>168</v>
      </c>
    </row>
    <row r="852" spans="1:12">
      <c r="A852" s="48" t="s">
        <v>2718</v>
      </c>
      <c r="B852" s="48" t="s">
        <v>882</v>
      </c>
      <c r="C852" s="48">
        <v>2305415</v>
      </c>
      <c r="D852" s="52" t="s">
        <v>1022</v>
      </c>
      <c r="E852" s="52" t="s">
        <v>1023</v>
      </c>
      <c r="F852" s="52"/>
      <c r="G852" s="52"/>
      <c r="H852" s="52"/>
      <c r="I852" s="52"/>
      <c r="J852" s="52"/>
      <c r="K852" s="52"/>
      <c r="L852" s="54" t="s">
        <v>168</v>
      </c>
    </row>
    <row r="853" spans="1:12">
      <c r="A853" s="48" t="s">
        <v>2718</v>
      </c>
      <c r="B853" s="48" t="s">
        <v>882</v>
      </c>
      <c r="C853" s="48">
        <v>2305415</v>
      </c>
      <c r="D853" s="52" t="s">
        <v>1024</v>
      </c>
      <c r="E853" s="52" t="s">
        <v>1025</v>
      </c>
      <c r="F853" s="52"/>
      <c r="G853" s="52"/>
      <c r="H853" s="52"/>
      <c r="I853" s="52"/>
      <c r="J853" s="52"/>
      <c r="K853" s="52"/>
      <c r="L853" s="54" t="s">
        <v>168</v>
      </c>
    </row>
    <row r="854" spans="1:12">
      <c r="A854" s="48" t="s">
        <v>2718</v>
      </c>
      <c r="B854" s="48" t="s">
        <v>882</v>
      </c>
      <c r="C854" s="48">
        <v>2305415</v>
      </c>
      <c r="D854" s="52" t="s">
        <v>1026</v>
      </c>
      <c r="E854" s="52" t="s">
        <v>1948</v>
      </c>
      <c r="F854" s="52"/>
      <c r="G854" s="52"/>
      <c r="H854" s="52"/>
      <c r="I854" s="52"/>
      <c r="J854" s="52"/>
      <c r="K854" s="52"/>
      <c r="L854" s="54" t="s">
        <v>168</v>
      </c>
    </row>
    <row r="855" spans="1:12">
      <c r="A855" s="48" t="s">
        <v>2718</v>
      </c>
      <c r="B855" s="48" t="s">
        <v>882</v>
      </c>
      <c r="C855" s="48">
        <v>2305415</v>
      </c>
      <c r="D855" s="52" t="s">
        <v>1027</v>
      </c>
      <c r="E855" s="52" t="s">
        <v>1949</v>
      </c>
      <c r="F855" s="52"/>
      <c r="G855" s="52"/>
      <c r="H855" s="52"/>
      <c r="I855" s="52"/>
      <c r="J855" s="52"/>
      <c r="K855" s="52"/>
      <c r="L855" s="54" t="s">
        <v>168</v>
      </c>
    </row>
    <row r="856" spans="1:12">
      <c r="A856" s="48" t="s">
        <v>2718</v>
      </c>
      <c r="B856" s="48" t="s">
        <v>882</v>
      </c>
      <c r="C856" s="48">
        <v>2305415</v>
      </c>
      <c r="D856" s="52" t="s">
        <v>1028</v>
      </c>
      <c r="E856" s="52" t="s">
        <v>1951</v>
      </c>
      <c r="F856" s="52"/>
      <c r="G856" s="52"/>
      <c r="H856" s="52"/>
      <c r="I856" s="52"/>
      <c r="J856" s="52"/>
      <c r="K856" s="52"/>
      <c r="L856" s="54" t="s">
        <v>168</v>
      </c>
    </row>
    <row r="857" spans="1:12">
      <c r="A857" s="48" t="s">
        <v>2718</v>
      </c>
      <c r="B857" s="48" t="s">
        <v>882</v>
      </c>
      <c r="C857" s="48">
        <v>2305415</v>
      </c>
      <c r="D857" s="52" t="s">
        <v>1029</v>
      </c>
      <c r="E857" s="52" t="s">
        <v>1953</v>
      </c>
      <c r="F857" s="52"/>
      <c r="G857" s="52"/>
      <c r="H857" s="52"/>
      <c r="I857" s="52"/>
      <c r="J857" s="52"/>
      <c r="K857" s="52"/>
      <c r="L857" s="54" t="s">
        <v>168</v>
      </c>
    </row>
    <row r="858" spans="1:12">
      <c r="A858" s="48" t="s">
        <v>2718</v>
      </c>
      <c r="B858" s="48" t="s">
        <v>882</v>
      </c>
      <c r="C858" s="48">
        <v>2305415</v>
      </c>
      <c r="D858" s="52" t="s">
        <v>1030</v>
      </c>
      <c r="E858" s="52" t="s">
        <v>1955</v>
      </c>
      <c r="F858" s="52"/>
      <c r="G858" s="52"/>
      <c r="H858" s="52"/>
      <c r="I858" s="52"/>
      <c r="J858" s="52"/>
      <c r="K858" s="52"/>
      <c r="L858" s="54" t="s">
        <v>168</v>
      </c>
    </row>
    <row r="859" spans="1:12">
      <c r="A859" s="48" t="s">
        <v>2718</v>
      </c>
      <c r="B859" s="48" t="s">
        <v>882</v>
      </c>
      <c r="C859" s="48">
        <v>2305415</v>
      </c>
      <c r="D859" s="52" t="s">
        <v>1031</v>
      </c>
      <c r="E859" s="52" t="s">
        <v>1954</v>
      </c>
      <c r="F859" s="52"/>
      <c r="G859" s="52"/>
      <c r="H859" s="52"/>
      <c r="I859" s="52"/>
      <c r="J859" s="52"/>
      <c r="K859" s="52"/>
      <c r="L859" s="54" t="s">
        <v>168</v>
      </c>
    </row>
    <row r="860" spans="1:12">
      <c r="A860" s="48" t="s">
        <v>2718</v>
      </c>
      <c r="B860" s="48" t="s">
        <v>882</v>
      </c>
      <c r="C860" s="48">
        <v>2305415</v>
      </c>
      <c r="D860" s="52" t="s">
        <v>1032</v>
      </c>
      <c r="E860" s="52" t="s">
        <v>1956</v>
      </c>
      <c r="F860" s="52"/>
      <c r="G860" s="52"/>
      <c r="H860" s="52"/>
      <c r="I860" s="52"/>
      <c r="J860" s="52"/>
      <c r="K860" s="52"/>
      <c r="L860" s="54" t="s">
        <v>168</v>
      </c>
    </row>
    <row r="861" spans="1:12">
      <c r="A861" s="48" t="s">
        <v>2718</v>
      </c>
      <c r="B861" s="48" t="s">
        <v>882</v>
      </c>
      <c r="C861" s="48">
        <v>2305415</v>
      </c>
      <c r="D861" s="52" t="s">
        <v>1033</v>
      </c>
      <c r="E861" s="52" t="s">
        <v>1958</v>
      </c>
      <c r="F861" s="52"/>
      <c r="G861" s="52"/>
      <c r="H861" s="52"/>
      <c r="I861" s="52"/>
      <c r="J861" s="52"/>
      <c r="K861" s="52"/>
      <c r="L861" s="54" t="s">
        <v>168</v>
      </c>
    </row>
    <row r="862" spans="1:12">
      <c r="A862" s="48" t="s">
        <v>2718</v>
      </c>
      <c r="B862" s="48" t="s">
        <v>882</v>
      </c>
      <c r="C862" s="48">
        <v>2305415</v>
      </c>
      <c r="D862" s="52" t="s">
        <v>1034</v>
      </c>
      <c r="E862" s="52" t="s">
        <v>1957</v>
      </c>
      <c r="F862" s="52"/>
      <c r="G862" s="52"/>
      <c r="H862" s="52"/>
      <c r="I862" s="52"/>
      <c r="J862" s="52"/>
      <c r="K862" s="52"/>
      <c r="L862" s="54" t="s">
        <v>168</v>
      </c>
    </row>
    <row r="863" spans="1:12">
      <c r="A863" s="48" t="s">
        <v>2718</v>
      </c>
      <c r="B863" s="48" t="s">
        <v>882</v>
      </c>
      <c r="C863" s="48">
        <v>2305415</v>
      </c>
      <c r="D863" s="52" t="s">
        <v>1035</v>
      </c>
      <c r="E863" s="52" t="s">
        <v>1959</v>
      </c>
      <c r="F863" s="52"/>
      <c r="G863" s="52"/>
      <c r="H863" s="52"/>
      <c r="I863" s="52"/>
      <c r="J863" s="52"/>
      <c r="K863" s="52"/>
      <c r="L863" s="54" t="s">
        <v>168</v>
      </c>
    </row>
    <row r="864" spans="1:12">
      <c r="A864" s="48" t="s">
        <v>2718</v>
      </c>
      <c r="B864" s="48" t="s">
        <v>882</v>
      </c>
      <c r="C864" s="48">
        <v>2305415</v>
      </c>
      <c r="D864" s="52" t="s">
        <v>1036</v>
      </c>
      <c r="E864" s="52" t="s">
        <v>1960</v>
      </c>
      <c r="F864" s="52"/>
      <c r="G864" s="52"/>
      <c r="H864" s="52"/>
      <c r="I864" s="52"/>
      <c r="J864" s="52"/>
      <c r="K864" s="52"/>
      <c r="L864" s="54" t="s">
        <v>168</v>
      </c>
    </row>
    <row r="865" spans="1:12">
      <c r="A865" s="48" t="s">
        <v>2718</v>
      </c>
      <c r="B865" s="48" t="s">
        <v>882</v>
      </c>
      <c r="C865" s="48">
        <v>2305415</v>
      </c>
      <c r="D865" s="52" t="s">
        <v>1037</v>
      </c>
      <c r="E865" s="52" t="s">
        <v>1963</v>
      </c>
      <c r="F865" s="52"/>
      <c r="G865" s="52"/>
      <c r="H865" s="52"/>
      <c r="I865" s="52"/>
      <c r="J865" s="52"/>
      <c r="K865" s="52"/>
      <c r="L865" s="54" t="s">
        <v>168</v>
      </c>
    </row>
    <row r="866" spans="1:12">
      <c r="A866" s="48" t="s">
        <v>2718</v>
      </c>
      <c r="B866" s="48" t="s">
        <v>2754</v>
      </c>
      <c r="C866" s="48">
        <v>2305420</v>
      </c>
      <c r="D866" s="52" t="s">
        <v>2755</v>
      </c>
      <c r="E866" s="52" t="s">
        <v>1965</v>
      </c>
      <c r="F866" s="52"/>
      <c r="G866" s="52"/>
      <c r="H866" s="52"/>
      <c r="I866" s="52"/>
      <c r="J866" s="52"/>
      <c r="K866" s="52"/>
      <c r="L866" s="54" t="s">
        <v>169</v>
      </c>
    </row>
    <row r="867" spans="1:12">
      <c r="A867" s="48" t="s">
        <v>2718</v>
      </c>
      <c r="B867" s="48" t="s">
        <v>2754</v>
      </c>
      <c r="C867" s="48">
        <v>2305420</v>
      </c>
      <c r="D867" s="52" t="s">
        <v>1005</v>
      </c>
      <c r="E867" s="52" t="s">
        <v>1995</v>
      </c>
      <c r="F867" s="52"/>
      <c r="G867" s="52"/>
      <c r="H867" s="52"/>
      <c r="I867" s="52"/>
      <c r="J867" s="52"/>
      <c r="K867" s="52"/>
      <c r="L867" s="54" t="s">
        <v>169</v>
      </c>
    </row>
    <row r="868" spans="1:12">
      <c r="A868" s="48" t="s">
        <v>2718</v>
      </c>
      <c r="B868" s="48" t="s">
        <v>2754</v>
      </c>
      <c r="C868" s="48">
        <v>2305420</v>
      </c>
      <c r="D868" s="52" t="s">
        <v>1094</v>
      </c>
      <c r="E868" s="52" t="s">
        <v>2018</v>
      </c>
      <c r="F868" s="52"/>
      <c r="G868" s="52"/>
      <c r="H868" s="52"/>
      <c r="I868" s="52"/>
      <c r="J868" s="52"/>
      <c r="K868" s="52"/>
      <c r="L868" s="54" t="s">
        <v>169</v>
      </c>
    </row>
    <row r="869" spans="1:12">
      <c r="A869" s="48" t="s">
        <v>2718</v>
      </c>
      <c r="B869" s="48" t="s">
        <v>2754</v>
      </c>
      <c r="C869" s="48">
        <v>2305420</v>
      </c>
      <c r="D869" s="52" t="s">
        <v>1095</v>
      </c>
      <c r="E869" s="52" t="s">
        <v>1971</v>
      </c>
      <c r="F869" s="52"/>
      <c r="G869" s="52"/>
      <c r="H869" s="52"/>
      <c r="I869" s="52"/>
      <c r="J869" s="52"/>
      <c r="K869" s="52"/>
      <c r="L869" s="54" t="s">
        <v>169</v>
      </c>
    </row>
    <row r="870" spans="1:12">
      <c r="A870" s="48" t="s">
        <v>2718</v>
      </c>
      <c r="B870" s="48" t="s">
        <v>2754</v>
      </c>
      <c r="C870" s="48">
        <v>2305420</v>
      </c>
      <c r="D870" s="52" t="s">
        <v>1096</v>
      </c>
      <c r="E870" s="52" t="s">
        <v>1997</v>
      </c>
      <c r="F870" s="52"/>
      <c r="G870" s="52"/>
      <c r="H870" s="52"/>
      <c r="I870" s="52"/>
      <c r="J870" s="52"/>
      <c r="K870" s="52"/>
      <c r="L870" s="54" t="s">
        <v>169</v>
      </c>
    </row>
    <row r="871" spans="1:12">
      <c r="A871" s="48" t="s">
        <v>2718</v>
      </c>
      <c r="B871" s="48" t="s">
        <v>2754</v>
      </c>
      <c r="C871" s="48">
        <v>2305420</v>
      </c>
      <c r="D871" s="52" t="s">
        <v>1097</v>
      </c>
      <c r="E871" s="52" t="s">
        <v>2043</v>
      </c>
      <c r="F871" s="52"/>
      <c r="G871" s="52"/>
      <c r="H871" s="52"/>
      <c r="I871" s="52"/>
      <c r="J871" s="52"/>
      <c r="K871" s="52"/>
      <c r="L871" s="54" t="s">
        <v>169</v>
      </c>
    </row>
    <row r="872" spans="1:12">
      <c r="A872" s="48" t="s">
        <v>2718</v>
      </c>
      <c r="B872" s="48" t="s">
        <v>2754</v>
      </c>
      <c r="C872" s="48">
        <v>2305420</v>
      </c>
      <c r="D872" s="52" t="s">
        <v>1098</v>
      </c>
      <c r="E872" s="52" t="s">
        <v>2019</v>
      </c>
      <c r="F872" s="52"/>
      <c r="G872" s="52"/>
      <c r="H872" s="52"/>
      <c r="I872" s="52"/>
      <c r="J872" s="52"/>
      <c r="K872" s="52"/>
      <c r="L872" s="54" t="s">
        <v>169</v>
      </c>
    </row>
    <row r="873" spans="1:12">
      <c r="A873" s="48" t="s">
        <v>2718</v>
      </c>
      <c r="B873" s="48" t="s">
        <v>2754</v>
      </c>
      <c r="C873" s="48">
        <v>2305420</v>
      </c>
      <c r="D873" s="52" t="s">
        <v>1099</v>
      </c>
      <c r="E873" s="52" t="s">
        <v>1988</v>
      </c>
      <c r="F873" s="52"/>
      <c r="G873" s="52"/>
      <c r="H873" s="52"/>
      <c r="I873" s="52"/>
      <c r="J873" s="52"/>
      <c r="K873" s="52"/>
      <c r="L873" s="54" t="s">
        <v>169</v>
      </c>
    </row>
    <row r="874" spans="1:12">
      <c r="A874" s="48" t="s">
        <v>2718</v>
      </c>
      <c r="B874" s="48" t="s">
        <v>2754</v>
      </c>
      <c r="C874" s="48">
        <v>2305420</v>
      </c>
      <c r="D874" s="52" t="s">
        <v>1100</v>
      </c>
      <c r="E874" s="52" t="s">
        <v>1990</v>
      </c>
      <c r="F874" s="52"/>
      <c r="G874" s="52"/>
      <c r="H874" s="52"/>
      <c r="I874" s="52"/>
      <c r="J874" s="52"/>
      <c r="K874" s="52"/>
      <c r="L874" s="54" t="s">
        <v>169</v>
      </c>
    </row>
    <row r="875" spans="1:12">
      <c r="A875" s="48" t="s">
        <v>2718</v>
      </c>
      <c r="B875" s="48" t="s">
        <v>2754</v>
      </c>
      <c r="C875" s="48">
        <v>2305420</v>
      </c>
      <c r="D875" s="52" t="s">
        <v>1101</v>
      </c>
      <c r="E875" s="52" t="s">
        <v>1991</v>
      </c>
      <c r="F875" s="52"/>
      <c r="G875" s="52"/>
      <c r="H875" s="52"/>
      <c r="I875" s="52"/>
      <c r="J875" s="52"/>
      <c r="K875" s="52"/>
      <c r="L875" s="54" t="s">
        <v>169</v>
      </c>
    </row>
    <row r="876" spans="1:12">
      <c r="A876" s="48" t="s">
        <v>2718</v>
      </c>
      <c r="B876" s="48" t="s">
        <v>2754</v>
      </c>
      <c r="C876" s="48">
        <v>2305420</v>
      </c>
      <c r="D876" s="52" t="s">
        <v>1102</v>
      </c>
      <c r="E876" s="52" t="s">
        <v>1992</v>
      </c>
      <c r="F876" s="52"/>
      <c r="G876" s="52"/>
      <c r="H876" s="52"/>
      <c r="I876" s="52"/>
      <c r="J876" s="52"/>
      <c r="K876" s="52"/>
      <c r="L876" s="54" t="s">
        <v>169</v>
      </c>
    </row>
    <row r="877" spans="1:12">
      <c r="A877" s="48" t="s">
        <v>2718</v>
      </c>
      <c r="B877" s="48" t="s">
        <v>2754</v>
      </c>
      <c r="C877" s="48">
        <v>2305420</v>
      </c>
      <c r="D877" s="52" t="s">
        <v>1103</v>
      </c>
      <c r="E877" s="52" t="s">
        <v>1993</v>
      </c>
      <c r="F877" s="52"/>
      <c r="G877" s="52"/>
      <c r="H877" s="52"/>
      <c r="I877" s="52"/>
      <c r="J877" s="52"/>
      <c r="K877" s="52"/>
      <c r="L877" s="54" t="s">
        <v>169</v>
      </c>
    </row>
    <row r="878" spans="1:12">
      <c r="A878" s="48" t="s">
        <v>2718</v>
      </c>
      <c r="B878" s="48" t="s">
        <v>2754</v>
      </c>
      <c r="C878" s="48">
        <v>2305420</v>
      </c>
      <c r="D878" s="52" t="s">
        <v>1104</v>
      </c>
      <c r="E878" s="52" t="s">
        <v>1994</v>
      </c>
      <c r="F878" s="52"/>
      <c r="G878" s="52"/>
      <c r="H878" s="52"/>
      <c r="I878" s="52"/>
      <c r="J878" s="52"/>
      <c r="K878" s="52"/>
      <c r="L878" s="54" t="s">
        <v>169</v>
      </c>
    </row>
    <row r="879" spans="1:12">
      <c r="A879" s="48" t="s">
        <v>2718</v>
      </c>
      <c r="B879" s="48" t="s">
        <v>2754</v>
      </c>
      <c r="C879" s="48">
        <v>2305420</v>
      </c>
      <c r="D879" s="52" t="s">
        <v>1105</v>
      </c>
      <c r="E879" s="52" t="s">
        <v>1998</v>
      </c>
      <c r="F879" s="52"/>
      <c r="G879" s="52"/>
      <c r="H879" s="52"/>
      <c r="I879" s="52"/>
      <c r="J879" s="52"/>
      <c r="K879" s="52"/>
      <c r="L879" s="54" t="s">
        <v>169</v>
      </c>
    </row>
    <row r="880" spans="1:12">
      <c r="A880" s="48" t="s">
        <v>2718</v>
      </c>
      <c r="B880" s="48" t="s">
        <v>2754</v>
      </c>
      <c r="C880" s="48">
        <v>2305420</v>
      </c>
      <c r="D880" s="52" t="s">
        <v>1106</v>
      </c>
      <c r="E880" s="52" t="s">
        <v>1999</v>
      </c>
      <c r="F880" s="52"/>
      <c r="G880" s="52"/>
      <c r="H880" s="52"/>
      <c r="I880" s="52"/>
      <c r="J880" s="52"/>
      <c r="K880" s="52"/>
      <c r="L880" s="54" t="s">
        <v>169</v>
      </c>
    </row>
    <row r="881" spans="1:12">
      <c r="A881" s="48" t="s">
        <v>2718</v>
      </c>
      <c r="B881" s="48" t="s">
        <v>2754</v>
      </c>
      <c r="C881" s="48">
        <v>2305420</v>
      </c>
      <c r="D881" s="52" t="s">
        <v>1107</v>
      </c>
      <c r="E881" s="52" t="s">
        <v>2006</v>
      </c>
      <c r="F881" s="52"/>
      <c r="G881" s="52"/>
      <c r="H881" s="52"/>
      <c r="I881" s="52"/>
      <c r="J881" s="52"/>
      <c r="K881" s="52"/>
      <c r="L881" s="54" t="s">
        <v>169</v>
      </c>
    </row>
    <row r="882" spans="1:12">
      <c r="A882" s="48" t="s">
        <v>2718</v>
      </c>
      <c r="B882" s="48" t="s">
        <v>2754</v>
      </c>
      <c r="C882" s="48">
        <v>2305420</v>
      </c>
      <c r="D882" s="52" t="s">
        <v>1119</v>
      </c>
      <c r="E882" s="52" t="s">
        <v>1977</v>
      </c>
      <c r="F882" s="52"/>
      <c r="G882" s="52"/>
      <c r="H882" s="52"/>
      <c r="I882" s="52"/>
      <c r="J882" s="52"/>
      <c r="K882" s="52"/>
      <c r="L882" s="54" t="s">
        <v>169</v>
      </c>
    </row>
    <row r="883" spans="1:12">
      <c r="A883" s="48" t="s">
        <v>2718</v>
      </c>
      <c r="B883" s="48" t="s">
        <v>2754</v>
      </c>
      <c r="C883" s="48">
        <v>2305420</v>
      </c>
      <c r="D883" s="52" t="s">
        <v>1150</v>
      </c>
      <c r="E883" s="52" t="s">
        <v>1972</v>
      </c>
      <c r="F883" s="52"/>
      <c r="G883" s="52"/>
      <c r="H883" s="52"/>
      <c r="I883" s="52"/>
      <c r="J883" s="52"/>
      <c r="K883" s="52"/>
      <c r="L883" s="54" t="s">
        <v>169</v>
      </c>
    </row>
    <row r="884" spans="1:12">
      <c r="A884" s="48" t="s">
        <v>2718</v>
      </c>
      <c r="B884" s="48" t="s">
        <v>2754</v>
      </c>
      <c r="C884" s="48">
        <v>2305420</v>
      </c>
      <c r="D884" s="52" t="s">
        <v>1151</v>
      </c>
      <c r="E884" s="52" t="s">
        <v>1974</v>
      </c>
      <c r="F884" s="52"/>
      <c r="G884" s="52"/>
      <c r="H884" s="52"/>
      <c r="I884" s="52"/>
      <c r="J884" s="52"/>
      <c r="K884" s="52"/>
      <c r="L884" s="54" t="s">
        <v>169</v>
      </c>
    </row>
    <row r="885" spans="1:12">
      <c r="A885" s="48" t="s">
        <v>2718</v>
      </c>
      <c r="B885" s="48" t="s">
        <v>2754</v>
      </c>
      <c r="C885" s="48">
        <v>2305420</v>
      </c>
      <c r="D885" s="52" t="s">
        <v>1152</v>
      </c>
      <c r="E885" s="52" t="s">
        <v>1989</v>
      </c>
      <c r="F885" s="52"/>
      <c r="G885" s="52"/>
      <c r="H885" s="52"/>
      <c r="I885" s="52"/>
      <c r="J885" s="52"/>
      <c r="K885" s="52"/>
      <c r="L885" s="54" t="s">
        <v>169</v>
      </c>
    </row>
    <row r="886" spans="1:12">
      <c r="A886" s="48" t="s">
        <v>2718</v>
      </c>
      <c r="B886" s="48" t="s">
        <v>2754</v>
      </c>
      <c r="C886" s="48">
        <v>2305420</v>
      </c>
      <c r="D886" s="52" t="s">
        <v>1153</v>
      </c>
      <c r="E886" s="52" t="s">
        <v>1975</v>
      </c>
      <c r="F886" s="52"/>
      <c r="G886" s="52"/>
      <c r="H886" s="52"/>
      <c r="I886" s="52"/>
      <c r="J886" s="52"/>
      <c r="K886" s="52"/>
      <c r="L886" s="54" t="s">
        <v>169</v>
      </c>
    </row>
    <row r="887" spans="1:12">
      <c r="A887" s="48" t="s">
        <v>2718</v>
      </c>
      <c r="B887" s="48" t="s">
        <v>2754</v>
      </c>
      <c r="C887" s="48">
        <v>2305420</v>
      </c>
      <c r="D887" s="52" t="s">
        <v>1154</v>
      </c>
      <c r="E887" s="52" t="s">
        <v>1976</v>
      </c>
      <c r="F887" s="52"/>
      <c r="G887" s="52"/>
      <c r="H887" s="52"/>
      <c r="I887" s="52"/>
      <c r="J887" s="52"/>
      <c r="K887" s="52"/>
      <c r="L887" s="54" t="s">
        <v>169</v>
      </c>
    </row>
    <row r="888" spans="1:12">
      <c r="A888" s="48" t="s">
        <v>2718</v>
      </c>
      <c r="B888" s="48" t="s">
        <v>2754</v>
      </c>
      <c r="C888" s="48">
        <v>2305420</v>
      </c>
      <c r="D888" s="52" t="s">
        <v>1251</v>
      </c>
      <c r="E888" s="52" t="s">
        <v>2061</v>
      </c>
      <c r="F888" s="52"/>
      <c r="G888" s="52"/>
      <c r="H888" s="52"/>
      <c r="I888" s="52"/>
      <c r="J888" s="52"/>
      <c r="K888" s="52"/>
      <c r="L888" s="54" t="s">
        <v>169</v>
      </c>
    </row>
    <row r="889" spans="1:12">
      <c r="A889" s="48" t="s">
        <v>2718</v>
      </c>
      <c r="B889" s="48" t="s">
        <v>2729</v>
      </c>
      <c r="C889" s="48">
        <v>2305430</v>
      </c>
      <c r="D889" s="52" t="s">
        <v>2730</v>
      </c>
      <c r="E889" s="52" t="s">
        <v>2014</v>
      </c>
      <c r="F889" s="52"/>
      <c r="G889" s="52"/>
      <c r="H889" s="52"/>
      <c r="I889" s="52"/>
      <c r="J889" s="52"/>
      <c r="K889" s="52"/>
      <c r="L889" s="54" t="s">
        <v>170</v>
      </c>
    </row>
    <row r="890" spans="1:12">
      <c r="A890" s="48" t="s">
        <v>2718</v>
      </c>
      <c r="B890" s="48" t="s">
        <v>2729</v>
      </c>
      <c r="C890" s="48">
        <v>2305430</v>
      </c>
      <c r="D890" s="52" t="s">
        <v>2731</v>
      </c>
      <c r="E890" s="52" t="s">
        <v>1936</v>
      </c>
      <c r="F890" s="52"/>
      <c r="G890" s="52"/>
      <c r="H890" s="52"/>
      <c r="I890" s="52"/>
      <c r="J890" s="52"/>
      <c r="K890" s="52"/>
      <c r="L890" s="54" t="s">
        <v>170</v>
      </c>
    </row>
    <row r="891" spans="1:12">
      <c r="A891" s="48" t="s">
        <v>2718</v>
      </c>
      <c r="B891" s="48" t="s">
        <v>2729</v>
      </c>
      <c r="C891" s="48">
        <v>2305430</v>
      </c>
      <c r="D891" s="52" t="s">
        <v>2732</v>
      </c>
      <c r="E891" s="52" t="s">
        <v>2036</v>
      </c>
      <c r="F891" s="52"/>
      <c r="G891" s="52"/>
      <c r="H891" s="52"/>
      <c r="I891" s="52"/>
      <c r="J891" s="52"/>
      <c r="K891" s="52"/>
      <c r="L891" s="54" t="s">
        <v>170</v>
      </c>
    </row>
    <row r="892" spans="1:12">
      <c r="A892" s="48" t="s">
        <v>2718</v>
      </c>
      <c r="B892" s="48" t="s">
        <v>2729</v>
      </c>
      <c r="C892" s="48">
        <v>2305430</v>
      </c>
      <c r="D892" s="52" t="s">
        <v>2733</v>
      </c>
      <c r="E892" s="52" t="s">
        <v>1978</v>
      </c>
      <c r="F892" s="52"/>
      <c r="G892" s="52"/>
      <c r="H892" s="52"/>
      <c r="I892" s="52"/>
      <c r="J892" s="52"/>
      <c r="K892" s="52"/>
      <c r="L892" s="54" t="s">
        <v>170</v>
      </c>
    </row>
    <row r="893" spans="1:12">
      <c r="A893" s="48" t="s">
        <v>2718</v>
      </c>
      <c r="B893" s="48" t="s">
        <v>2729</v>
      </c>
      <c r="C893" s="48">
        <v>2305430</v>
      </c>
      <c r="D893" s="52" t="s">
        <v>2734</v>
      </c>
      <c r="E893" s="52" t="s">
        <v>2001</v>
      </c>
      <c r="F893" s="52"/>
      <c r="G893" s="52"/>
      <c r="H893" s="52"/>
      <c r="I893" s="52"/>
      <c r="J893" s="52"/>
      <c r="K893" s="52"/>
      <c r="L893" s="54" t="s">
        <v>170</v>
      </c>
    </row>
    <row r="894" spans="1:12">
      <c r="A894" s="48" t="s">
        <v>2718</v>
      </c>
      <c r="B894" s="48" t="s">
        <v>2729</v>
      </c>
      <c r="C894" s="48">
        <v>2305430</v>
      </c>
      <c r="D894" s="52" t="s">
        <v>2735</v>
      </c>
      <c r="E894" s="52" t="s">
        <v>2003</v>
      </c>
      <c r="F894" s="52"/>
      <c r="G894" s="52"/>
      <c r="H894" s="52"/>
      <c r="I894" s="52"/>
      <c r="J894" s="52"/>
      <c r="K894" s="52"/>
      <c r="L894" s="54" t="s">
        <v>170</v>
      </c>
    </row>
    <row r="895" spans="1:12">
      <c r="A895" s="48" t="s">
        <v>2718</v>
      </c>
      <c r="B895" s="48" t="s">
        <v>2729</v>
      </c>
      <c r="C895" s="48">
        <v>2305430</v>
      </c>
      <c r="D895" s="52" t="s">
        <v>2736</v>
      </c>
      <c r="E895" s="52" t="s">
        <v>1940</v>
      </c>
      <c r="F895" s="52"/>
      <c r="G895" s="52"/>
      <c r="H895" s="52"/>
      <c r="I895" s="52"/>
      <c r="J895" s="52"/>
      <c r="K895" s="52"/>
      <c r="L895" s="54" t="s">
        <v>170</v>
      </c>
    </row>
    <row r="896" spans="1:12">
      <c r="A896" s="48" t="s">
        <v>2718</v>
      </c>
      <c r="B896" s="48" t="s">
        <v>2729</v>
      </c>
      <c r="C896" s="48">
        <v>2305430</v>
      </c>
      <c r="D896" s="52" t="s">
        <v>2737</v>
      </c>
      <c r="E896" s="52" t="s">
        <v>2025</v>
      </c>
      <c r="F896" s="52"/>
      <c r="G896" s="52"/>
      <c r="H896" s="52"/>
      <c r="I896" s="52"/>
      <c r="J896" s="52"/>
      <c r="K896" s="52"/>
      <c r="L896" s="54" t="s">
        <v>170</v>
      </c>
    </row>
    <row r="897" spans="1:12">
      <c r="A897" s="48" t="s">
        <v>2718</v>
      </c>
      <c r="B897" s="48" t="s">
        <v>2729</v>
      </c>
      <c r="C897" s="48">
        <v>2305430</v>
      </c>
      <c r="D897" s="52" t="s">
        <v>2740</v>
      </c>
      <c r="E897" s="52" t="s">
        <v>1969</v>
      </c>
      <c r="F897" s="52"/>
      <c r="G897" s="52"/>
      <c r="H897" s="52"/>
      <c r="I897" s="52"/>
      <c r="J897" s="52"/>
      <c r="K897" s="52"/>
      <c r="L897" s="54" t="s">
        <v>170</v>
      </c>
    </row>
    <row r="898" spans="1:12">
      <c r="A898" s="48" t="s">
        <v>2718</v>
      </c>
      <c r="B898" s="48" t="s">
        <v>2729</v>
      </c>
      <c r="C898" s="48">
        <v>2305430</v>
      </c>
      <c r="D898" s="52" t="s">
        <v>2741</v>
      </c>
      <c r="E898" s="52" t="s">
        <v>1970</v>
      </c>
      <c r="F898" s="52"/>
      <c r="G898" s="52"/>
      <c r="H898" s="52"/>
      <c r="I898" s="52"/>
      <c r="J898" s="52"/>
      <c r="K898" s="52"/>
      <c r="L898" s="54" t="s">
        <v>170</v>
      </c>
    </row>
    <row r="899" spans="1:12">
      <c r="A899" s="48" t="s">
        <v>2718</v>
      </c>
      <c r="B899" s="48" t="s">
        <v>2729</v>
      </c>
      <c r="C899" s="48">
        <v>2305430</v>
      </c>
      <c r="D899" s="52" t="s">
        <v>2742</v>
      </c>
      <c r="E899" s="52" t="s">
        <v>2039</v>
      </c>
      <c r="F899" s="52"/>
      <c r="G899" s="52"/>
      <c r="H899" s="52"/>
      <c r="I899" s="52"/>
      <c r="J899" s="52"/>
      <c r="K899" s="52"/>
      <c r="L899" s="54" t="s">
        <v>170</v>
      </c>
    </row>
    <row r="900" spans="1:12">
      <c r="A900" s="48" t="s">
        <v>2718</v>
      </c>
      <c r="B900" s="48" t="s">
        <v>2729</v>
      </c>
      <c r="C900" s="48">
        <v>2305430</v>
      </c>
      <c r="D900" s="52" t="s">
        <v>2743</v>
      </c>
      <c r="E900" s="52" t="s">
        <v>1968</v>
      </c>
      <c r="F900" s="52"/>
      <c r="G900" s="52"/>
      <c r="H900" s="52"/>
      <c r="I900" s="52"/>
      <c r="J900" s="52"/>
      <c r="K900" s="52"/>
      <c r="L900" s="54" t="s">
        <v>170</v>
      </c>
    </row>
    <row r="901" spans="1:12">
      <c r="A901" s="48" t="s">
        <v>2718</v>
      </c>
      <c r="B901" s="48" t="s">
        <v>2729</v>
      </c>
      <c r="C901" s="48">
        <v>2305430</v>
      </c>
      <c r="D901" s="52" t="s">
        <v>2744</v>
      </c>
      <c r="E901" s="52" t="s">
        <v>2022</v>
      </c>
      <c r="F901" s="52"/>
      <c r="G901" s="52"/>
      <c r="H901" s="52"/>
      <c r="I901" s="52"/>
      <c r="J901" s="52"/>
      <c r="K901" s="52"/>
      <c r="L901" s="54" t="s">
        <v>170</v>
      </c>
    </row>
    <row r="902" spans="1:12">
      <c r="A902" s="48" t="s">
        <v>2718</v>
      </c>
      <c r="B902" s="48" t="s">
        <v>2729</v>
      </c>
      <c r="C902" s="48">
        <v>2305430</v>
      </c>
      <c r="D902" s="52" t="s">
        <v>2745</v>
      </c>
      <c r="E902" s="52" t="s">
        <v>2004</v>
      </c>
      <c r="F902" s="52"/>
      <c r="G902" s="52"/>
      <c r="H902" s="52"/>
      <c r="I902" s="52"/>
      <c r="J902" s="52"/>
      <c r="K902" s="52"/>
      <c r="L902" s="54" t="s">
        <v>170</v>
      </c>
    </row>
    <row r="903" spans="1:12">
      <c r="A903" s="48" t="s">
        <v>2718</v>
      </c>
      <c r="B903" s="48" t="s">
        <v>2729</v>
      </c>
      <c r="C903" s="48">
        <v>2305430</v>
      </c>
      <c r="D903" s="52" t="s">
        <v>862</v>
      </c>
      <c r="E903" s="52" t="s">
        <v>1937</v>
      </c>
      <c r="F903" s="52"/>
      <c r="G903" s="52"/>
      <c r="H903" s="52"/>
      <c r="I903" s="52"/>
      <c r="J903" s="52"/>
      <c r="K903" s="52"/>
      <c r="L903" s="54" t="s">
        <v>170</v>
      </c>
    </row>
    <row r="904" spans="1:12">
      <c r="A904" s="48" t="s">
        <v>2718</v>
      </c>
      <c r="B904" s="48" t="s">
        <v>2729</v>
      </c>
      <c r="C904" s="48">
        <v>2305430</v>
      </c>
      <c r="D904" s="52" t="s">
        <v>961</v>
      </c>
      <c r="E904" s="52" t="s">
        <v>2012</v>
      </c>
      <c r="F904" s="52" t="s">
        <v>2726</v>
      </c>
      <c r="G904" s="52" t="s">
        <v>960</v>
      </c>
      <c r="H904" s="52"/>
      <c r="I904" s="52"/>
      <c r="J904" s="52"/>
      <c r="K904" s="52"/>
      <c r="L904" s="54" t="s">
        <v>170</v>
      </c>
    </row>
    <row r="905" spans="1:12">
      <c r="A905" s="48" t="s">
        <v>2718</v>
      </c>
      <c r="B905" s="48" t="s">
        <v>2738</v>
      </c>
      <c r="C905" s="48">
        <v>2305435</v>
      </c>
      <c r="D905" s="52" t="s">
        <v>2739</v>
      </c>
      <c r="E905" s="52" t="s">
        <v>2052</v>
      </c>
      <c r="F905" s="52"/>
      <c r="G905" s="52"/>
      <c r="H905" s="52"/>
      <c r="I905" s="52"/>
      <c r="J905" s="52"/>
      <c r="K905" s="52"/>
      <c r="L905" s="54" t="s">
        <v>171</v>
      </c>
    </row>
    <row r="906" spans="1:12">
      <c r="A906" s="48" t="s">
        <v>2718</v>
      </c>
      <c r="B906" s="48" t="s">
        <v>2738</v>
      </c>
      <c r="C906" s="48">
        <v>2305435</v>
      </c>
      <c r="D906" s="52" t="s">
        <v>1002</v>
      </c>
      <c r="E906" s="52" t="s">
        <v>2046</v>
      </c>
      <c r="F906" s="52"/>
      <c r="G906" s="52"/>
      <c r="H906" s="52"/>
      <c r="I906" s="52"/>
      <c r="J906" s="52"/>
      <c r="K906" s="52"/>
      <c r="L906" s="54" t="s">
        <v>171</v>
      </c>
    </row>
    <row r="907" spans="1:12">
      <c r="A907" s="48" t="s">
        <v>2718</v>
      </c>
      <c r="B907" s="48" t="s">
        <v>2738</v>
      </c>
      <c r="C907" s="48">
        <v>2305435</v>
      </c>
      <c r="D907" s="52" t="s">
        <v>1003</v>
      </c>
      <c r="E907" s="52" t="s">
        <v>2040</v>
      </c>
      <c r="F907" s="52"/>
      <c r="G907" s="52"/>
      <c r="H907" s="52"/>
      <c r="I907" s="52"/>
      <c r="J907" s="52"/>
      <c r="K907" s="52"/>
      <c r="L907" s="54" t="s">
        <v>171</v>
      </c>
    </row>
    <row r="908" spans="1:12">
      <c r="A908" s="48" t="s">
        <v>2718</v>
      </c>
      <c r="B908" s="48" t="s">
        <v>2738</v>
      </c>
      <c r="C908" s="48">
        <v>2305435</v>
      </c>
      <c r="D908" s="52" t="s">
        <v>1004</v>
      </c>
      <c r="E908" s="52" t="s">
        <v>2028</v>
      </c>
      <c r="F908" s="52"/>
      <c r="G908" s="52"/>
      <c r="H908" s="52"/>
      <c r="I908" s="52"/>
      <c r="J908" s="52"/>
      <c r="K908" s="52"/>
      <c r="L908" s="54" t="s">
        <v>171</v>
      </c>
    </row>
    <row r="909" spans="1:12">
      <c r="A909" s="48" t="s">
        <v>2718</v>
      </c>
      <c r="B909" s="48" t="s">
        <v>2738</v>
      </c>
      <c r="C909" s="48">
        <v>2305435</v>
      </c>
      <c r="D909" s="52" t="s">
        <v>1006</v>
      </c>
      <c r="E909" s="52" t="s">
        <v>2026</v>
      </c>
      <c r="F909" s="52"/>
      <c r="G909" s="52"/>
      <c r="H909" s="52"/>
      <c r="I909" s="52"/>
      <c r="J909" s="52"/>
      <c r="K909" s="52"/>
      <c r="L909" s="54" t="s">
        <v>171</v>
      </c>
    </row>
    <row r="910" spans="1:12">
      <c r="A910" s="48" t="s">
        <v>2718</v>
      </c>
      <c r="B910" s="48" t="s">
        <v>2738</v>
      </c>
      <c r="C910" s="48">
        <v>2305435</v>
      </c>
      <c r="D910" s="52" t="s">
        <v>1007</v>
      </c>
      <c r="E910" s="52" t="s">
        <v>2037</v>
      </c>
      <c r="F910" s="52"/>
      <c r="G910" s="52"/>
      <c r="H910" s="52"/>
      <c r="I910" s="52"/>
      <c r="J910" s="52"/>
      <c r="K910" s="52"/>
      <c r="L910" s="54" t="s">
        <v>171</v>
      </c>
    </row>
    <row r="911" spans="1:12">
      <c r="A911" s="48" t="s">
        <v>2718</v>
      </c>
      <c r="B911" s="48" t="s">
        <v>2738</v>
      </c>
      <c r="C911" s="48">
        <v>2305435</v>
      </c>
      <c r="D911" s="52" t="s">
        <v>1008</v>
      </c>
      <c r="E911" s="52" t="s">
        <v>2055</v>
      </c>
      <c r="F911" s="52"/>
      <c r="G911" s="52"/>
      <c r="H911" s="52"/>
      <c r="I911" s="52"/>
      <c r="J911" s="52"/>
      <c r="K911" s="52"/>
      <c r="L911" s="54" t="s">
        <v>171</v>
      </c>
    </row>
    <row r="912" spans="1:12">
      <c r="A912" s="48" t="s">
        <v>2718</v>
      </c>
      <c r="B912" s="48" t="s">
        <v>2738</v>
      </c>
      <c r="C912" s="48">
        <v>2305435</v>
      </c>
      <c r="D912" s="52" t="s">
        <v>1009</v>
      </c>
      <c r="E912" s="52" t="s">
        <v>2024</v>
      </c>
      <c r="F912" s="52"/>
      <c r="G912" s="52"/>
      <c r="H912" s="52"/>
      <c r="I912" s="52"/>
      <c r="J912" s="52"/>
      <c r="K912" s="52"/>
      <c r="L912" s="54" t="s">
        <v>171</v>
      </c>
    </row>
    <row r="913" spans="1:12">
      <c r="A913" s="48" t="s">
        <v>2718</v>
      </c>
      <c r="B913" s="48" t="s">
        <v>2738</v>
      </c>
      <c r="C913" s="48">
        <v>2305435</v>
      </c>
      <c r="D913" s="52" t="s">
        <v>1010</v>
      </c>
      <c r="E913" s="52" t="s">
        <v>2017</v>
      </c>
      <c r="F913" s="52"/>
      <c r="G913" s="52"/>
      <c r="H913" s="52"/>
      <c r="I913" s="52"/>
      <c r="J913" s="52"/>
      <c r="K913" s="52"/>
      <c r="L913" s="54" t="s">
        <v>171</v>
      </c>
    </row>
    <row r="914" spans="1:12">
      <c r="A914" s="48" t="s">
        <v>2718</v>
      </c>
      <c r="B914" s="48" t="s">
        <v>2719</v>
      </c>
      <c r="C914" s="48">
        <v>2305440</v>
      </c>
      <c r="D914" s="52" t="s">
        <v>2720</v>
      </c>
      <c r="E914" s="52" t="s">
        <v>1996</v>
      </c>
      <c r="F914" s="52"/>
      <c r="G914" s="52"/>
      <c r="H914" s="52"/>
      <c r="I914" s="52"/>
      <c r="J914" s="52"/>
      <c r="K914" s="52"/>
      <c r="L914" s="54" t="s">
        <v>172</v>
      </c>
    </row>
    <row r="915" spans="1:12">
      <c r="A915" s="48" t="s">
        <v>2718</v>
      </c>
      <c r="B915" s="48" t="s">
        <v>2719</v>
      </c>
      <c r="C915" s="48">
        <v>2305440</v>
      </c>
      <c r="D915" s="52" t="s">
        <v>958</v>
      </c>
      <c r="E915" s="52" t="s">
        <v>2011</v>
      </c>
      <c r="F915" s="52"/>
      <c r="G915" s="52"/>
      <c r="H915" s="52"/>
      <c r="I915" s="52"/>
      <c r="J915" s="52"/>
      <c r="K915" s="52"/>
      <c r="L915" s="54" t="s">
        <v>172</v>
      </c>
    </row>
    <row r="916" spans="1:12">
      <c r="A916" s="48" t="s">
        <v>2718</v>
      </c>
      <c r="B916" s="48" t="s">
        <v>2719</v>
      </c>
      <c r="C916" s="48">
        <v>2305440</v>
      </c>
      <c r="D916" s="52" t="s">
        <v>959</v>
      </c>
      <c r="E916" s="52" t="s">
        <v>1982</v>
      </c>
      <c r="F916" s="52" t="s">
        <v>2726</v>
      </c>
      <c r="G916" s="52" t="s">
        <v>960</v>
      </c>
      <c r="H916" s="52"/>
      <c r="I916" s="52"/>
      <c r="J916" s="52"/>
      <c r="K916" s="52"/>
      <c r="L916" s="54" t="s">
        <v>172</v>
      </c>
    </row>
    <row r="917" spans="1:12">
      <c r="A917" s="48" t="s">
        <v>2718</v>
      </c>
      <c r="B917" s="48" t="s">
        <v>2719</v>
      </c>
      <c r="C917" s="48">
        <v>2305440</v>
      </c>
      <c r="D917" s="52" t="s">
        <v>1043</v>
      </c>
      <c r="E917" s="52" t="s">
        <v>2007</v>
      </c>
      <c r="F917" s="52"/>
      <c r="G917" s="52"/>
      <c r="H917" s="52"/>
      <c r="I917" s="52"/>
      <c r="J917" s="52"/>
      <c r="K917" s="52"/>
      <c r="L917" s="54" t="s">
        <v>172</v>
      </c>
    </row>
    <row r="918" spans="1:12">
      <c r="A918" s="48" t="s">
        <v>2718</v>
      </c>
      <c r="B918" s="48" t="s">
        <v>2719</v>
      </c>
      <c r="C918" s="48">
        <v>2305440</v>
      </c>
      <c r="D918" s="52" t="s">
        <v>1253</v>
      </c>
      <c r="E918" s="52" t="s">
        <v>2005</v>
      </c>
      <c r="F918" s="52"/>
      <c r="G918" s="52"/>
      <c r="H918" s="52"/>
      <c r="I918" s="52"/>
      <c r="J918" s="52"/>
      <c r="K918" s="52"/>
      <c r="L918" s="54" t="s">
        <v>172</v>
      </c>
    </row>
    <row r="919" spans="1:12">
      <c r="A919" s="48" t="s">
        <v>2718</v>
      </c>
      <c r="B919" s="48" t="s">
        <v>1130</v>
      </c>
      <c r="C919" s="48">
        <v>2305445</v>
      </c>
      <c r="D919" s="52" t="s">
        <v>1131</v>
      </c>
      <c r="E919" s="52" t="s">
        <v>2027</v>
      </c>
      <c r="F919" s="52"/>
      <c r="G919" s="52"/>
      <c r="H919" s="52"/>
      <c r="I919" s="52"/>
      <c r="J919" s="52"/>
      <c r="K919" s="52"/>
      <c r="L919" s="54" t="s">
        <v>173</v>
      </c>
    </row>
    <row r="920" spans="1:12">
      <c r="A920" s="48" t="s">
        <v>2718</v>
      </c>
      <c r="B920" s="48" t="s">
        <v>1130</v>
      </c>
      <c r="C920" s="48">
        <v>2305445</v>
      </c>
      <c r="D920" s="52" t="s">
        <v>1187</v>
      </c>
      <c r="E920" s="52" t="s">
        <v>2015</v>
      </c>
      <c r="F920" s="52" t="s">
        <v>2726</v>
      </c>
      <c r="G920" s="52" t="s">
        <v>1188</v>
      </c>
      <c r="H920" s="52"/>
      <c r="I920" s="52"/>
      <c r="J920" s="52"/>
      <c r="K920" s="52"/>
      <c r="L920" s="54" t="s">
        <v>173</v>
      </c>
    </row>
    <row r="921" spans="1:12">
      <c r="A921" s="48" t="s">
        <v>2718</v>
      </c>
      <c r="B921" s="48" t="s">
        <v>1130</v>
      </c>
      <c r="C921" s="48">
        <v>2305445</v>
      </c>
      <c r="D921" s="52" t="s">
        <v>1189</v>
      </c>
      <c r="E921" s="52" t="s">
        <v>1983</v>
      </c>
      <c r="F921" s="52"/>
      <c r="G921" s="52"/>
      <c r="H921" s="52"/>
      <c r="I921" s="52"/>
      <c r="J921" s="52"/>
      <c r="K921" s="52"/>
      <c r="L921" s="54" t="s">
        <v>173</v>
      </c>
    </row>
    <row r="922" spans="1:12">
      <c r="A922" s="48" t="s">
        <v>2718</v>
      </c>
      <c r="B922" s="48" t="s">
        <v>1130</v>
      </c>
      <c r="C922" s="48">
        <v>2305445</v>
      </c>
      <c r="D922" s="52" t="s">
        <v>1190</v>
      </c>
      <c r="E922" s="52" t="s">
        <v>1984</v>
      </c>
      <c r="F922" s="52"/>
      <c r="G922" s="52"/>
      <c r="H922" s="52"/>
      <c r="I922" s="52"/>
      <c r="J922" s="52"/>
      <c r="K922" s="52"/>
      <c r="L922" s="54" t="s">
        <v>173</v>
      </c>
    </row>
    <row r="923" spans="1:12">
      <c r="A923" s="48" t="s">
        <v>2718</v>
      </c>
      <c r="B923" s="48" t="s">
        <v>1130</v>
      </c>
      <c r="C923" s="48">
        <v>2305445</v>
      </c>
      <c r="D923" s="52" t="s">
        <v>1191</v>
      </c>
      <c r="E923" s="52" t="s">
        <v>2050</v>
      </c>
      <c r="F923" s="52"/>
      <c r="G923" s="52"/>
      <c r="H923" s="52"/>
      <c r="I923" s="52"/>
      <c r="J923" s="52"/>
      <c r="K923" s="52"/>
      <c r="L923" s="54" t="s">
        <v>173</v>
      </c>
    </row>
    <row r="924" spans="1:12">
      <c r="A924" s="48" t="s">
        <v>2718</v>
      </c>
      <c r="B924" s="48" t="s">
        <v>1130</v>
      </c>
      <c r="C924" s="48">
        <v>2305445</v>
      </c>
      <c r="D924" s="52" t="s">
        <v>1192</v>
      </c>
      <c r="E924" s="52" t="s">
        <v>1985</v>
      </c>
      <c r="F924" s="52"/>
      <c r="G924" s="52"/>
      <c r="H924" s="52"/>
      <c r="I924" s="52"/>
      <c r="J924" s="52"/>
      <c r="K924" s="52"/>
      <c r="L924" s="54" t="s">
        <v>173</v>
      </c>
    </row>
    <row r="925" spans="1:12">
      <c r="A925" s="48" t="s">
        <v>2718</v>
      </c>
      <c r="B925" s="48" t="s">
        <v>1038</v>
      </c>
      <c r="C925" s="48">
        <v>2305450</v>
      </c>
      <c r="D925" s="52" t="s">
        <v>1039</v>
      </c>
      <c r="E925" s="52" t="s">
        <v>2009</v>
      </c>
      <c r="F925" s="52"/>
      <c r="G925" s="52"/>
      <c r="H925" s="52"/>
      <c r="I925" s="52"/>
      <c r="J925" s="52"/>
      <c r="K925" s="52"/>
      <c r="L925" s="54" t="s">
        <v>174</v>
      </c>
    </row>
    <row r="926" spans="1:12">
      <c r="A926" s="48" t="s">
        <v>2718</v>
      </c>
      <c r="B926" s="48" t="s">
        <v>1038</v>
      </c>
      <c r="C926" s="48">
        <v>2305450</v>
      </c>
      <c r="D926" s="52" t="s">
        <v>1063</v>
      </c>
      <c r="E926" s="52" t="s">
        <v>2053</v>
      </c>
      <c r="F926" s="52"/>
      <c r="G926" s="52"/>
      <c r="H926" s="52"/>
      <c r="I926" s="52"/>
      <c r="J926" s="52"/>
      <c r="K926" s="52"/>
      <c r="L926" s="54" t="s">
        <v>174</v>
      </c>
    </row>
    <row r="927" spans="1:12">
      <c r="A927" s="48" t="s">
        <v>2718</v>
      </c>
      <c r="B927" s="48" t="s">
        <v>1038</v>
      </c>
      <c r="C927" s="48">
        <v>2305450</v>
      </c>
      <c r="D927" s="52" t="s">
        <v>1093</v>
      </c>
      <c r="E927" s="52" t="s">
        <v>2008</v>
      </c>
      <c r="F927" s="52"/>
      <c r="G927" s="52"/>
      <c r="H927" s="52"/>
      <c r="I927" s="52"/>
      <c r="J927" s="52"/>
      <c r="K927" s="52"/>
      <c r="L927" s="54" t="s">
        <v>174</v>
      </c>
    </row>
    <row r="928" spans="1:12">
      <c r="A928" s="48" t="s">
        <v>2718</v>
      </c>
      <c r="B928" s="48" t="s">
        <v>235</v>
      </c>
      <c r="C928" s="48">
        <v>2305455</v>
      </c>
      <c r="D928" s="52" t="s">
        <v>236</v>
      </c>
      <c r="E928" s="52" t="s">
        <v>2058</v>
      </c>
      <c r="F928" s="52"/>
      <c r="G928" s="52"/>
      <c r="H928" s="52"/>
      <c r="I928" s="52"/>
      <c r="J928" s="52"/>
      <c r="K928" s="52"/>
      <c r="L928" s="54" t="s">
        <v>175</v>
      </c>
    </row>
    <row r="929" spans="1:12">
      <c r="A929" s="48" t="s">
        <v>2718</v>
      </c>
      <c r="B929" s="48" t="s">
        <v>235</v>
      </c>
      <c r="C929" s="48">
        <v>2305455</v>
      </c>
      <c r="D929" s="52" t="s">
        <v>237</v>
      </c>
      <c r="E929" s="52" t="s">
        <v>2044</v>
      </c>
      <c r="F929" s="52"/>
      <c r="G929" s="52"/>
      <c r="H929" s="52"/>
      <c r="I929" s="52"/>
      <c r="J929" s="52"/>
      <c r="K929" s="52"/>
      <c r="L929" s="54" t="s">
        <v>175</v>
      </c>
    </row>
    <row r="930" spans="1:12">
      <c r="A930" s="48" t="s">
        <v>2718</v>
      </c>
      <c r="B930" s="48" t="s">
        <v>235</v>
      </c>
      <c r="C930" s="48">
        <v>2305455</v>
      </c>
      <c r="D930" s="52" t="s">
        <v>238</v>
      </c>
      <c r="E930" s="52" t="s">
        <v>2060</v>
      </c>
      <c r="F930" s="52"/>
      <c r="G930" s="52"/>
      <c r="H930" s="52"/>
      <c r="I930" s="52"/>
      <c r="J930" s="52"/>
      <c r="K930" s="52"/>
      <c r="L930" s="54" t="s">
        <v>175</v>
      </c>
    </row>
    <row r="931" spans="1:12">
      <c r="A931" s="48" t="s">
        <v>2718</v>
      </c>
      <c r="B931" s="48" t="s">
        <v>235</v>
      </c>
      <c r="C931" s="48">
        <v>2305455</v>
      </c>
      <c r="D931" s="52" t="s">
        <v>239</v>
      </c>
      <c r="E931" s="52" t="s">
        <v>2034</v>
      </c>
      <c r="F931" s="52" t="s">
        <v>2726</v>
      </c>
      <c r="G931" s="52" t="s">
        <v>240</v>
      </c>
      <c r="H931" s="52"/>
      <c r="I931" s="52"/>
      <c r="J931" s="52"/>
      <c r="K931" s="52"/>
      <c r="L931" s="54" t="s">
        <v>175</v>
      </c>
    </row>
    <row r="932" spans="1:12">
      <c r="A932" s="48" t="s">
        <v>2718</v>
      </c>
      <c r="B932" s="48" t="s">
        <v>880</v>
      </c>
      <c r="C932" s="48">
        <v>2305465</v>
      </c>
      <c r="D932" s="52" t="s">
        <v>881</v>
      </c>
      <c r="E932" s="52" t="s">
        <v>2031</v>
      </c>
      <c r="F932" s="52"/>
      <c r="G932" s="52"/>
      <c r="H932" s="52"/>
      <c r="I932" s="52"/>
      <c r="J932" s="52"/>
      <c r="K932" s="52"/>
      <c r="L932" s="54" t="s">
        <v>176</v>
      </c>
    </row>
    <row r="933" spans="1:12">
      <c r="A933" s="48" t="s">
        <v>2718</v>
      </c>
      <c r="B933" s="48" t="s">
        <v>880</v>
      </c>
      <c r="C933" s="48">
        <v>2305465</v>
      </c>
      <c r="D933" s="52" t="s">
        <v>887</v>
      </c>
      <c r="E933" s="52" t="s">
        <v>2023</v>
      </c>
      <c r="F933" s="52"/>
      <c r="G933" s="52"/>
      <c r="H933" s="52"/>
      <c r="I933" s="52"/>
      <c r="J933" s="52"/>
      <c r="K933" s="52"/>
      <c r="L933" s="54" t="s">
        <v>176</v>
      </c>
    </row>
    <row r="934" spans="1:12">
      <c r="A934" s="48" t="s">
        <v>2718</v>
      </c>
      <c r="B934" s="48" t="s">
        <v>880</v>
      </c>
      <c r="C934" s="48">
        <v>2305465</v>
      </c>
      <c r="D934" s="52" t="s">
        <v>890</v>
      </c>
      <c r="E934" s="52" t="s">
        <v>2038</v>
      </c>
      <c r="F934" s="52"/>
      <c r="G934" s="52"/>
      <c r="H934" s="52"/>
      <c r="I934" s="52"/>
      <c r="J934" s="52"/>
      <c r="K934" s="52"/>
      <c r="L934" s="54" t="s">
        <v>176</v>
      </c>
    </row>
    <row r="935" spans="1:12">
      <c r="A935" s="48" t="s">
        <v>2718</v>
      </c>
      <c r="B935" s="48" t="s">
        <v>880</v>
      </c>
      <c r="C935" s="48">
        <v>2305465</v>
      </c>
      <c r="D935" s="52" t="s">
        <v>891</v>
      </c>
      <c r="E935" s="52" t="s">
        <v>1967</v>
      </c>
      <c r="F935" s="52"/>
      <c r="G935" s="52"/>
      <c r="H935" s="52"/>
      <c r="I935" s="52"/>
      <c r="J935" s="52"/>
      <c r="K935" s="52"/>
      <c r="L935" s="54" t="s">
        <v>176</v>
      </c>
    </row>
    <row r="936" spans="1:12">
      <c r="A936" s="48" t="s">
        <v>2718</v>
      </c>
      <c r="B936" s="48" t="s">
        <v>880</v>
      </c>
      <c r="C936" s="48">
        <v>2305465</v>
      </c>
      <c r="D936" s="52" t="s">
        <v>892</v>
      </c>
      <c r="E936" s="52" t="s">
        <v>1981</v>
      </c>
      <c r="F936" s="52"/>
      <c r="G936" s="52"/>
      <c r="H936" s="52"/>
      <c r="I936" s="52"/>
      <c r="J936" s="52"/>
      <c r="K936" s="52"/>
      <c r="L936" s="54" t="s">
        <v>176</v>
      </c>
    </row>
    <row r="937" spans="1:12">
      <c r="A937" s="48" t="s">
        <v>2718</v>
      </c>
      <c r="B937" s="48" t="s">
        <v>880</v>
      </c>
      <c r="C937" s="48">
        <v>2305465</v>
      </c>
      <c r="D937" s="52" t="s">
        <v>893</v>
      </c>
      <c r="E937" s="52" t="s">
        <v>894</v>
      </c>
      <c r="F937" s="52"/>
      <c r="G937" s="52"/>
      <c r="H937" s="52"/>
      <c r="I937" s="52"/>
      <c r="J937" s="52"/>
      <c r="K937" s="52"/>
      <c r="L937" s="54" t="s">
        <v>176</v>
      </c>
    </row>
    <row r="938" spans="1:12">
      <c r="A938" s="48" t="s">
        <v>2718</v>
      </c>
      <c r="B938" s="48" t="s">
        <v>880</v>
      </c>
      <c r="C938" s="48">
        <v>2305465</v>
      </c>
      <c r="D938" s="52" t="s">
        <v>1145</v>
      </c>
      <c r="E938" s="52" t="s">
        <v>2041</v>
      </c>
      <c r="F938" s="52"/>
      <c r="G938" s="52"/>
      <c r="H938" s="52"/>
      <c r="I938" s="52"/>
      <c r="J938" s="52"/>
      <c r="K938" s="52"/>
      <c r="L938" s="54" t="s">
        <v>176</v>
      </c>
    </row>
    <row r="939" spans="1:12">
      <c r="A939" s="48" t="s">
        <v>2718</v>
      </c>
      <c r="B939" s="48" t="s">
        <v>880</v>
      </c>
      <c r="C939" s="48">
        <v>2305465</v>
      </c>
      <c r="D939" s="52" t="s">
        <v>1146</v>
      </c>
      <c r="E939" s="52" t="s">
        <v>2048</v>
      </c>
      <c r="F939" s="52"/>
      <c r="G939" s="52"/>
      <c r="H939" s="52"/>
      <c r="I939" s="52"/>
      <c r="J939" s="52"/>
      <c r="K939" s="52"/>
      <c r="L939" s="54" t="s">
        <v>176</v>
      </c>
    </row>
    <row r="940" spans="1:12">
      <c r="A940" s="48" t="s">
        <v>2718</v>
      </c>
      <c r="B940" s="48" t="s">
        <v>880</v>
      </c>
      <c r="C940" s="48">
        <v>2305465</v>
      </c>
      <c r="D940" s="52" t="s">
        <v>333</v>
      </c>
      <c r="E940" s="52" t="s">
        <v>2030</v>
      </c>
      <c r="F940" s="52"/>
      <c r="G940" s="52"/>
      <c r="H940" s="52"/>
      <c r="I940" s="52"/>
      <c r="J940" s="52"/>
      <c r="K940" s="52"/>
      <c r="L940" s="54" t="s">
        <v>176</v>
      </c>
    </row>
    <row r="941" spans="1:12">
      <c r="A941" s="48" t="s">
        <v>2718</v>
      </c>
      <c r="B941" s="48" t="s">
        <v>973</v>
      </c>
      <c r="C941" s="48">
        <v>2305470</v>
      </c>
      <c r="D941" s="52" t="s">
        <v>974</v>
      </c>
      <c r="E941" s="52" t="s">
        <v>1933</v>
      </c>
      <c r="F941" s="52"/>
      <c r="G941" s="52"/>
      <c r="H941" s="52"/>
      <c r="I941" s="52"/>
      <c r="J941" s="52"/>
      <c r="K941" s="52"/>
      <c r="L941" s="54" t="s">
        <v>177</v>
      </c>
    </row>
    <row r="942" spans="1:12">
      <c r="A942" s="48" t="s">
        <v>2718</v>
      </c>
      <c r="B942" s="48" t="s">
        <v>973</v>
      </c>
      <c r="C942" s="48">
        <v>2305470</v>
      </c>
      <c r="D942" s="52" t="s">
        <v>975</v>
      </c>
      <c r="E942" s="52" t="s">
        <v>1935</v>
      </c>
      <c r="F942" s="52"/>
      <c r="G942" s="52"/>
      <c r="H942" s="52"/>
      <c r="I942" s="52"/>
      <c r="J942" s="52"/>
      <c r="K942" s="52"/>
      <c r="L942" s="54" t="s">
        <v>177</v>
      </c>
    </row>
    <row r="943" spans="1:12">
      <c r="A943" s="48" t="s">
        <v>2718</v>
      </c>
      <c r="B943" s="48" t="s">
        <v>973</v>
      </c>
      <c r="C943" s="48">
        <v>2305470</v>
      </c>
      <c r="D943" s="52" t="s">
        <v>976</v>
      </c>
      <c r="E943" s="52" t="s">
        <v>1943</v>
      </c>
      <c r="F943" s="52" t="s">
        <v>2726</v>
      </c>
      <c r="G943" s="52" t="s">
        <v>977</v>
      </c>
      <c r="H943" s="52" t="s">
        <v>978</v>
      </c>
      <c r="I943" s="52"/>
      <c r="J943" s="52"/>
      <c r="K943" s="52"/>
      <c r="L943" s="54" t="s">
        <v>177</v>
      </c>
    </row>
    <row r="944" spans="1:12">
      <c r="A944" s="48" t="s">
        <v>2718</v>
      </c>
      <c r="B944" s="48" t="s">
        <v>973</v>
      </c>
      <c r="C944" s="48">
        <v>2305470</v>
      </c>
      <c r="D944" s="52" t="s">
        <v>979</v>
      </c>
      <c r="E944" s="52" t="s">
        <v>1941</v>
      </c>
      <c r="F944" s="52"/>
      <c r="G944" s="52"/>
      <c r="H944" s="52"/>
      <c r="I944" s="52"/>
      <c r="J944" s="52"/>
      <c r="K944" s="52"/>
      <c r="L944" s="54" t="s">
        <v>177</v>
      </c>
    </row>
    <row r="945" spans="1:12">
      <c r="A945" s="48" t="s">
        <v>2718</v>
      </c>
      <c r="B945" s="48" t="s">
        <v>973</v>
      </c>
      <c r="C945" s="48">
        <v>2305470</v>
      </c>
      <c r="D945" s="52" t="s">
        <v>980</v>
      </c>
      <c r="E945" s="52" t="s">
        <v>2032</v>
      </c>
      <c r="F945" s="52"/>
      <c r="G945" s="52"/>
      <c r="H945" s="52"/>
      <c r="I945" s="52"/>
      <c r="J945" s="52"/>
      <c r="K945" s="52"/>
      <c r="L945" s="54" t="s">
        <v>177</v>
      </c>
    </row>
    <row r="946" spans="1:12">
      <c r="A946" s="48" t="s">
        <v>2718</v>
      </c>
      <c r="B946" s="48" t="s">
        <v>973</v>
      </c>
      <c r="C946" s="48">
        <v>2305470</v>
      </c>
      <c r="D946" s="52" t="s">
        <v>994</v>
      </c>
      <c r="E946" s="52" t="s">
        <v>1944</v>
      </c>
      <c r="F946" s="52"/>
      <c r="G946" s="52"/>
      <c r="H946" s="52"/>
      <c r="I946" s="52"/>
      <c r="J946" s="52"/>
      <c r="K946" s="52"/>
      <c r="L946" s="54" t="s">
        <v>177</v>
      </c>
    </row>
    <row r="947" spans="1:12">
      <c r="A947" s="48" t="s">
        <v>2718</v>
      </c>
      <c r="B947" s="48" t="s">
        <v>973</v>
      </c>
      <c r="C947" s="48">
        <v>2305470</v>
      </c>
      <c r="D947" s="52" t="s">
        <v>995</v>
      </c>
      <c r="E947" s="52" t="s">
        <v>1942</v>
      </c>
      <c r="F947" s="52"/>
      <c r="G947" s="52"/>
      <c r="H947" s="52"/>
      <c r="I947" s="52"/>
      <c r="J947" s="52"/>
      <c r="K947" s="52"/>
      <c r="L947" s="54" t="s">
        <v>177</v>
      </c>
    </row>
    <row r="948" spans="1:12">
      <c r="A948" s="48" t="s">
        <v>2718</v>
      </c>
      <c r="B948" s="48" t="s">
        <v>973</v>
      </c>
      <c r="C948" s="48">
        <v>2305470</v>
      </c>
      <c r="D948" s="52" t="s">
        <v>996</v>
      </c>
      <c r="E948" s="52" t="s">
        <v>997</v>
      </c>
      <c r="F948" s="52"/>
      <c r="G948" s="52"/>
      <c r="H948" s="52"/>
      <c r="I948" s="52"/>
      <c r="J948" s="52"/>
      <c r="K948" s="52"/>
      <c r="L948" s="54" t="s">
        <v>177</v>
      </c>
    </row>
    <row r="949" spans="1:12">
      <c r="A949" s="48" t="s">
        <v>2718</v>
      </c>
      <c r="B949" s="48" t="s">
        <v>973</v>
      </c>
      <c r="C949" s="48">
        <v>2305470</v>
      </c>
      <c r="D949" s="52" t="s">
        <v>1001</v>
      </c>
      <c r="E949" s="52" t="s">
        <v>1945</v>
      </c>
      <c r="F949" s="52"/>
      <c r="G949" s="52"/>
      <c r="H949" s="52"/>
      <c r="I949" s="52"/>
      <c r="J949" s="52"/>
      <c r="K949" s="52"/>
      <c r="L949" s="54" t="s">
        <v>177</v>
      </c>
    </row>
    <row r="950" spans="1:12">
      <c r="A950" s="48" t="s">
        <v>2718</v>
      </c>
      <c r="B950" s="48" t="s">
        <v>973</v>
      </c>
      <c r="C950" s="48">
        <v>2305470</v>
      </c>
      <c r="D950" s="52" t="s">
        <v>590</v>
      </c>
      <c r="E950" s="52" t="s">
        <v>1934</v>
      </c>
      <c r="F950" s="52"/>
      <c r="G950" s="52"/>
      <c r="H950" s="52"/>
      <c r="I950" s="52"/>
      <c r="J950" s="52"/>
      <c r="K950" s="52"/>
      <c r="L950" s="54" t="s">
        <v>177</v>
      </c>
    </row>
    <row r="951" spans="1:12">
      <c r="A951" s="48" t="s">
        <v>2718</v>
      </c>
      <c r="B951" s="48" t="s">
        <v>2746</v>
      </c>
      <c r="C951" s="48">
        <v>2305499</v>
      </c>
      <c r="D951" s="52" t="s">
        <v>2747</v>
      </c>
      <c r="E951" s="52" t="s">
        <v>2070</v>
      </c>
      <c r="F951" s="52"/>
      <c r="G951" s="52"/>
      <c r="H951" s="52"/>
      <c r="I951" s="52"/>
      <c r="J951" s="52"/>
      <c r="K951" s="52"/>
      <c r="L951" s="54" t="s">
        <v>178</v>
      </c>
    </row>
    <row r="952" spans="1:12">
      <c r="A952" s="48" t="s">
        <v>2718</v>
      </c>
      <c r="B952" s="48" t="s">
        <v>2746</v>
      </c>
      <c r="C952" s="48">
        <v>2305499</v>
      </c>
      <c r="D952" s="52" t="s">
        <v>2748</v>
      </c>
      <c r="E952" s="52" t="s">
        <v>2021</v>
      </c>
      <c r="F952" s="52"/>
      <c r="G952" s="52"/>
      <c r="H952" s="52"/>
      <c r="I952" s="52"/>
      <c r="J952" s="52"/>
      <c r="K952" s="52"/>
      <c r="L952" s="54" t="s">
        <v>178</v>
      </c>
    </row>
    <row r="953" spans="1:12">
      <c r="A953" s="48" t="s">
        <v>2718</v>
      </c>
      <c r="B953" s="48" t="s">
        <v>2746</v>
      </c>
      <c r="C953" s="48">
        <v>2305499</v>
      </c>
      <c r="D953" s="52" t="s">
        <v>2749</v>
      </c>
      <c r="E953" s="52" t="s">
        <v>1979</v>
      </c>
      <c r="F953" s="52"/>
      <c r="G953" s="52"/>
      <c r="H953" s="52"/>
      <c r="I953" s="52"/>
      <c r="J953" s="52"/>
      <c r="K953" s="52"/>
      <c r="L953" s="54" t="s">
        <v>178</v>
      </c>
    </row>
    <row r="954" spans="1:12">
      <c r="A954" s="48" t="s">
        <v>2718</v>
      </c>
      <c r="B954" s="48" t="s">
        <v>2746</v>
      </c>
      <c r="C954" s="48">
        <v>2305499</v>
      </c>
      <c r="D954" s="52" t="s">
        <v>2750</v>
      </c>
      <c r="E954" s="52" t="s">
        <v>2082</v>
      </c>
      <c r="F954" s="52"/>
      <c r="G954" s="52"/>
      <c r="H954" s="52"/>
      <c r="I954" s="52"/>
      <c r="J954" s="52"/>
      <c r="K954" s="52"/>
      <c r="L954" s="54" t="s">
        <v>178</v>
      </c>
    </row>
    <row r="955" spans="1:12">
      <c r="A955" s="48" t="s">
        <v>2718</v>
      </c>
      <c r="B955" s="48" t="s">
        <v>2746</v>
      </c>
      <c r="C955" s="48">
        <v>2305499</v>
      </c>
      <c r="D955" s="52" t="s">
        <v>2751</v>
      </c>
      <c r="E955" s="52" t="s">
        <v>1980</v>
      </c>
      <c r="F955" s="52"/>
      <c r="G955" s="52"/>
      <c r="H955" s="52"/>
      <c r="I955" s="52"/>
      <c r="J955" s="52"/>
      <c r="K955" s="52"/>
      <c r="L955" s="54" t="s">
        <v>178</v>
      </c>
    </row>
    <row r="956" spans="1:12">
      <c r="A956" s="48" t="s">
        <v>2718</v>
      </c>
      <c r="B956" s="48" t="s">
        <v>2746</v>
      </c>
      <c r="C956" s="48">
        <v>2305499</v>
      </c>
      <c r="D956" s="52" t="s">
        <v>2752</v>
      </c>
      <c r="E956" s="52" t="s">
        <v>2091</v>
      </c>
      <c r="F956" s="52"/>
      <c r="G956" s="52"/>
      <c r="H956" s="52"/>
      <c r="I956" s="52"/>
      <c r="J956" s="52"/>
      <c r="K956" s="52"/>
      <c r="L956" s="54" t="s">
        <v>178</v>
      </c>
    </row>
    <row r="957" spans="1:12">
      <c r="A957" s="48" t="s">
        <v>2718</v>
      </c>
      <c r="B957" s="48" t="s">
        <v>2746</v>
      </c>
      <c r="C957" s="48">
        <v>2305499</v>
      </c>
      <c r="D957" s="52" t="s">
        <v>2753</v>
      </c>
      <c r="E957" s="52" t="s">
        <v>2092</v>
      </c>
      <c r="F957" s="52"/>
      <c r="G957" s="52"/>
      <c r="H957" s="52"/>
      <c r="I957" s="52"/>
      <c r="J957" s="52"/>
      <c r="K957" s="52"/>
      <c r="L957" s="54" t="s">
        <v>178</v>
      </c>
    </row>
    <row r="958" spans="1:12">
      <c r="A958" s="48" t="s">
        <v>2718</v>
      </c>
      <c r="B958" s="48" t="s">
        <v>2746</v>
      </c>
      <c r="C958" s="48">
        <v>2305499</v>
      </c>
      <c r="D958" s="52" t="s">
        <v>1159</v>
      </c>
      <c r="E958" s="52" t="s">
        <v>2016</v>
      </c>
      <c r="F958" s="52"/>
      <c r="G958" s="52"/>
      <c r="H958" s="52"/>
      <c r="I958" s="52"/>
      <c r="J958" s="52"/>
      <c r="K958" s="52"/>
      <c r="L958" s="54" t="s">
        <v>178</v>
      </c>
    </row>
    <row r="959" spans="1:12">
      <c r="A959" s="48" t="s">
        <v>2718</v>
      </c>
      <c r="B959" s="48" t="s">
        <v>2746</v>
      </c>
      <c r="C959" s="48">
        <v>2305499</v>
      </c>
      <c r="D959" s="52" t="s">
        <v>403</v>
      </c>
      <c r="E959" s="52" t="s">
        <v>2051</v>
      </c>
      <c r="F959" s="52"/>
      <c r="G959" s="52"/>
      <c r="H959" s="52"/>
      <c r="I959" s="52"/>
      <c r="J959" s="52"/>
      <c r="K959" s="52"/>
      <c r="L959" s="54" t="s">
        <v>178</v>
      </c>
    </row>
  </sheetData>
  <phoneticPr fontId="17" type="noConversion"/>
  <dataValidations count="3">
    <dataValidation type="list" allowBlank="1" showInputMessage="1" showErrorMessage="1" sqref="B701:B705 B467:B693">
      <formula1>INDIRECT(VLOOKUP(A467,subcatlookup,2,0))</formula1>
    </dataValidation>
    <dataValidation type="list" allowBlank="1" showInputMessage="1" showErrorMessage="1" sqref="A701:A705 A467:A693">
      <formula1>category</formula1>
    </dataValidation>
    <dataValidation showInputMessage="1" showErrorMessage="1" promptTitle="********************************" prompt="FORMULA ONLY  - DO NOT ENTER DATA_x000a__x000a_*************************************" sqref="C701:D705 C467:D693"/>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124</vt:i4>
      </vt:variant>
    </vt:vector>
  </HeadingPairs>
  <TitlesOfParts>
    <vt:vector size="128" baseType="lpstr">
      <vt:lpstr>NIS</vt:lpstr>
      <vt:lpstr>cat lookups</vt:lpstr>
      <vt:lpstr>country of origin</vt:lpstr>
      <vt:lpstr>ITK</vt:lpstr>
      <vt:lpstr>Categories</vt:lpstr>
      <vt:lpstr>category</vt:lpstr>
      <vt:lpstr>country</vt:lpstr>
      <vt:lpstr>itk2300205</vt:lpstr>
      <vt:lpstr>itk2300206</vt:lpstr>
      <vt:lpstr>itk2300225</vt:lpstr>
      <vt:lpstr>itk2300230</vt:lpstr>
      <vt:lpstr>itk2300235</vt:lpstr>
      <vt:lpstr>itk2300250</vt:lpstr>
      <vt:lpstr>itk2300251</vt:lpstr>
      <vt:lpstr>itk2300252</vt:lpstr>
      <vt:lpstr>itk2300272</vt:lpstr>
      <vt:lpstr>itk2300274</vt:lpstr>
      <vt:lpstr>itk2300280</vt:lpstr>
      <vt:lpstr>itk2300281</vt:lpstr>
      <vt:lpstr>itk2300282</vt:lpstr>
      <vt:lpstr>itk2300299</vt:lpstr>
      <vt:lpstr>itk2300310</vt:lpstr>
      <vt:lpstr>itk2300315</vt:lpstr>
      <vt:lpstr>itk2300315.</vt:lpstr>
      <vt:lpstr>itk2300316</vt:lpstr>
      <vt:lpstr>itk2300317</vt:lpstr>
      <vt:lpstr>itk2300345</vt:lpstr>
      <vt:lpstr>itk2300365</vt:lpstr>
      <vt:lpstr>itk2300375</vt:lpstr>
      <vt:lpstr>itk2300376</vt:lpstr>
      <vt:lpstr>itk2300377</vt:lpstr>
      <vt:lpstr>itk2300380</vt:lpstr>
      <vt:lpstr>itk2300391</vt:lpstr>
      <vt:lpstr>itk2300392</vt:lpstr>
      <vt:lpstr>itk2300393</vt:lpstr>
      <vt:lpstr>itk2300394</vt:lpstr>
      <vt:lpstr>itk2300395</vt:lpstr>
      <vt:lpstr>itk2300399</vt:lpstr>
      <vt:lpstr>itk2300410</vt:lpstr>
      <vt:lpstr>itk2300415</vt:lpstr>
      <vt:lpstr>itk2300420</vt:lpstr>
      <vt:lpstr>itk2300425</vt:lpstr>
      <vt:lpstr>itk2300435</vt:lpstr>
      <vt:lpstr>itk2300445</vt:lpstr>
      <vt:lpstr>itk2300455</vt:lpstr>
      <vt:lpstr>itk2300460</vt:lpstr>
      <vt:lpstr>itk2300465</vt:lpstr>
      <vt:lpstr>itk2300470</vt:lpstr>
      <vt:lpstr>itk2300480</vt:lpstr>
      <vt:lpstr>itk2300482</vt:lpstr>
      <vt:lpstr>itk2300489</vt:lpstr>
      <vt:lpstr>itk2300499</vt:lpstr>
      <vt:lpstr>itk2300510</vt:lpstr>
      <vt:lpstr>itk2300515</vt:lpstr>
      <vt:lpstr>itk2300516</vt:lpstr>
      <vt:lpstr>itk2300517</vt:lpstr>
      <vt:lpstr>itk2300520</vt:lpstr>
      <vt:lpstr>itk2300530</vt:lpstr>
      <vt:lpstr>itk2300540</vt:lpstr>
      <vt:lpstr>itk2300543</vt:lpstr>
      <vt:lpstr>itk2300544</vt:lpstr>
      <vt:lpstr>itk2300545</vt:lpstr>
      <vt:lpstr>itk2300550</vt:lpstr>
      <vt:lpstr>itk2300556</vt:lpstr>
      <vt:lpstr>itk2300597</vt:lpstr>
      <vt:lpstr>itk2300599</vt:lpstr>
      <vt:lpstr>itk2300620</vt:lpstr>
      <vt:lpstr>itk2300625</vt:lpstr>
      <vt:lpstr>itk2300627</vt:lpstr>
      <vt:lpstr>itk2300635</vt:lpstr>
      <vt:lpstr>itk2300640</vt:lpstr>
      <vt:lpstr>itk2300645</vt:lpstr>
      <vt:lpstr>itk2300650</vt:lpstr>
      <vt:lpstr>itk2300655</vt:lpstr>
      <vt:lpstr>itk2300660</vt:lpstr>
      <vt:lpstr>itk2300805</vt:lpstr>
      <vt:lpstr>itk2300807</vt:lpstr>
      <vt:lpstr>itk2300810</vt:lpstr>
      <vt:lpstr>itk2300812</vt:lpstr>
      <vt:lpstr>itk2300815</vt:lpstr>
      <vt:lpstr>itk2300820</vt:lpstr>
      <vt:lpstr>itk2300825</vt:lpstr>
      <vt:lpstr>itk2300880</vt:lpstr>
      <vt:lpstr>itk2300882</vt:lpstr>
      <vt:lpstr>itk2300884</vt:lpstr>
      <vt:lpstr>itk2300886</vt:lpstr>
      <vt:lpstr>itk2301001</vt:lpstr>
      <vt:lpstr>itk2301002</vt:lpstr>
      <vt:lpstr>itk2301035</vt:lpstr>
      <vt:lpstr>itk2301040</vt:lpstr>
      <vt:lpstr>itk2301050</vt:lpstr>
      <vt:lpstr>itk2301305</vt:lpstr>
      <vt:lpstr>itk2301340</vt:lpstr>
      <vt:lpstr>itk2301345</vt:lpstr>
      <vt:lpstr>itk2301360</vt:lpstr>
      <vt:lpstr>itk2301380</vt:lpstr>
      <vt:lpstr>itk2301405</vt:lpstr>
      <vt:lpstr>itk2301410</vt:lpstr>
      <vt:lpstr>itk2301415</vt:lpstr>
      <vt:lpstr>itk2301490</vt:lpstr>
      <vt:lpstr>itk2305415</vt:lpstr>
      <vt:lpstr>itk2305420</vt:lpstr>
      <vt:lpstr>itk2305430</vt:lpstr>
      <vt:lpstr>itk2305435</vt:lpstr>
      <vt:lpstr>itk2305440</vt:lpstr>
      <vt:lpstr>itk2305445</vt:lpstr>
      <vt:lpstr>itk2305450</vt:lpstr>
      <vt:lpstr>itk2305455</vt:lpstr>
      <vt:lpstr>itk2305465</vt:lpstr>
      <vt:lpstr>itk2305470</vt:lpstr>
      <vt:lpstr>itk2305499</vt:lpstr>
      <vt:lpstr>SCaccessories</vt:lpstr>
      <vt:lpstr>SCaudio</vt:lpstr>
      <vt:lpstr>SCcameras</vt:lpstr>
      <vt:lpstr>SCcomponents</vt:lpstr>
      <vt:lpstr>SCcomputer</vt:lpstr>
      <vt:lpstr>SCdesktop</vt:lpstr>
      <vt:lpstr>SCentertainment</vt:lpstr>
      <vt:lpstr>SClaptop</vt:lpstr>
      <vt:lpstr>SCmonitors</vt:lpstr>
      <vt:lpstr>SCperipherals</vt:lpstr>
      <vt:lpstr>SCportable</vt:lpstr>
      <vt:lpstr>SCproducts</vt:lpstr>
      <vt:lpstr>SCsmallelectronics</vt:lpstr>
      <vt:lpstr>SCsoho</vt:lpstr>
      <vt:lpstr>SCuncategorized</vt:lpstr>
      <vt:lpstr>Subcategories</vt:lpstr>
      <vt:lpstr>subcatlookup</vt:lpstr>
    </vt:vector>
  </TitlesOfParts>
  <Company>Amazon.com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Eric_Zetlin</cp:lastModifiedBy>
  <dcterms:created xsi:type="dcterms:W3CDTF">2007-05-01T21:24:22Z</dcterms:created>
  <dcterms:modified xsi:type="dcterms:W3CDTF">2010-06-07T17:04:37Z</dcterms:modified>
  <cp:contentType>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0x0101006E773C96AA965A48BB4460E236452C06</vt:lpwstr>
  </property>
  <property fmtid="{D5CDD505-2E9C-101B-9397-08002B2CF9AE}" pid="3" name="ContentType">
    <vt:lpwstr>Document</vt:lpwstr>
  </property>
</Properties>
</file>